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35" windowWidth="12120" windowHeight="8190" firstSheet="9" activeTab="10"/>
  </bookViews>
  <sheets>
    <sheet name="จ่ายขาดเงินสะสม" sheetId="1" r:id="rId1"/>
    <sheet name="เงินอุดหนุนเฉพาะกิจค้างจ่าย " sheetId="2" r:id="rId2"/>
    <sheet name="รับระหว่างปี เงินสะสม" sheetId="3" r:id="rId3"/>
    <sheet name="งบแสดงฐานะการเงิน" sheetId="4" r:id="rId4"/>
    <sheet name="ทรัพย์สิน" sheetId="5" r:id="rId5"/>
    <sheet name="ปรับปรุง" sheetId="6" state="hidden" r:id="rId6"/>
    <sheet name="ทรัพย์สินเพิ่มเติม" sheetId="7" state="hidden" r:id="rId7"/>
    <sheet name="หมายเหตุประกอบงบแสดงฐานะการเงิน" sheetId="8" r:id="rId8"/>
    <sheet name="รายจ่ายค้างจ่าย" sheetId="9" r:id="rId9"/>
    <sheet name="เงินสะสม" sheetId="10" r:id="rId10"/>
    <sheet name="ใบผ่านบัญชี" sheetId="11" r:id="rId11"/>
    <sheet name="ทุนสำรองเงินสะสม" sheetId="12" r:id="rId12"/>
    <sheet name="งบแสดงผล" sheetId="13" r:id="rId13"/>
    <sheet name="หมายเหตุ" sheetId="14" r:id="rId14"/>
    <sheet name="ใบผ่านปิดบัญชี" sheetId="15" state="hidden" r:id="rId15"/>
    <sheet name="ปิดบัญชี" sheetId="16" r:id="rId16"/>
    <sheet name="งบทดลองหลังปิดบัญชี" sheetId="17" r:id="rId17"/>
    <sheet name="ลูกหนี้ ปี2559" sheetId="18" r:id="rId18"/>
  </sheets>
  <definedNames>
    <definedName name="_xlnm.Print_Area" localSheetId="9">'เงินสะสม'!#REF!</definedName>
    <definedName name="_xlnm.Print_Area" localSheetId="4">'ทรัพย์สิน'!$A$1:$F$32</definedName>
    <definedName name="_xlnm.Print_Area" localSheetId="6">'ทรัพย์สินเพิ่มเติม'!$A$1:$H$22</definedName>
    <definedName name="_xlnm.Print_Area" localSheetId="11">'ทุนสำรองเงินสะสม'!#REF!</definedName>
    <definedName name="_xlnm.Print_Area" localSheetId="14">'ใบผ่านปิดบัญชี'!$A$1:$G$440</definedName>
    <definedName name="_xlnm.Print_Area" localSheetId="5">'ปรับปรุง'!$A$1:$H$39</definedName>
  </definedNames>
  <calcPr fullCalcOnLoad="1"/>
</workbook>
</file>

<file path=xl/sharedStrings.xml><?xml version="1.0" encoding="utf-8"?>
<sst xmlns="http://schemas.openxmlformats.org/spreadsheetml/2006/main" count="1240" uniqueCount="651">
  <si>
    <t>550</t>
  </si>
  <si>
    <t>0140</t>
  </si>
  <si>
    <t>0144</t>
  </si>
  <si>
    <t>ค่าใบอนุญาตเกี่ยวกับการควบคุมอาคาร</t>
  </si>
  <si>
    <t>0146</t>
  </si>
  <si>
    <t>ค่าธรรมเนียมจดทะเบียนสิทธิและนิติกรรมที่ดิน</t>
  </si>
  <si>
    <t>0149</t>
  </si>
  <si>
    <t>0150</t>
  </si>
  <si>
    <t>รายได้เบ็ดเตล็ดอื่นๆ</t>
  </si>
  <si>
    <t>ภาษีมูลค่าเพิ่ม 1 ใน 9</t>
  </si>
  <si>
    <t>ภาษีมูลค่าเพิ่มตามแผน พ.ร.บ.</t>
  </si>
  <si>
    <t>เงินทุนสำรองเงินสะสม 25%</t>
  </si>
  <si>
    <t>คงเหลือรับจริงสูงกว่าจ่ายจริง</t>
  </si>
  <si>
    <t>รายรับจริง</t>
  </si>
  <si>
    <t>821</t>
  </si>
  <si>
    <t>เครื่องมือ เครื่องใช้และอุปกรณ์  ในการสาธารณสุข</t>
  </si>
  <si>
    <t>เลขที่....................................</t>
  </si>
  <si>
    <t>ใบผ่านรายการบัญชีทั่วไป</t>
  </si>
  <si>
    <t>หน้าบัญชี</t>
  </si>
  <si>
    <t>เดบิท</t>
  </si>
  <si>
    <t>คำอธิบาย</t>
  </si>
  <si>
    <t>เพื่อบันทึก</t>
  </si>
  <si>
    <t>ผู้จัดทำ</t>
  </si>
  <si>
    <t>ผู้อนุมัติ</t>
  </si>
  <si>
    <t>ผู้บันทึกบัญชี</t>
  </si>
  <si>
    <t>( นางสาวนิศาชล   เพียงสันทัศน์ )</t>
  </si>
  <si>
    <t>หัวหน้ากองคลัง</t>
  </si>
  <si>
    <t>( นางสุนิตตา   โลสันเฑียะ )</t>
  </si>
  <si>
    <t>Dr.  ภาษีโรงเรือนและที่ดิน</t>
  </si>
  <si>
    <t xml:space="preserve">        ภาษีบำรุงท้องที่</t>
  </si>
  <si>
    <t xml:space="preserve">        ภาษีป้าย</t>
  </si>
  <si>
    <t xml:space="preserve">        อากรการฆ่าสัตว์</t>
  </si>
  <si>
    <t xml:space="preserve">        ค่าธรรมเนียมเกี่ยวกับการควบคุมอาคาร</t>
  </si>
  <si>
    <t xml:space="preserve">        ค่าธรรมเนียมเก็บและขนมูลฝอย</t>
  </si>
  <si>
    <t xml:space="preserve">        ค่าธรรมเนียมเกี่ยวกับการทะเบียนราษฎร</t>
  </si>
  <si>
    <t xml:space="preserve">        ค่าปรับผู้กระทำผิดกฎหมายจราจรทางบก</t>
  </si>
  <si>
    <t xml:space="preserve">        ค่าปรับการผิดสัญญา</t>
  </si>
  <si>
    <t xml:space="preserve">        ค่าใบอนุญาตเกี่ยวกับการควบคุมอาคาร</t>
  </si>
  <si>
    <t xml:space="preserve">        ค่าใบอนุญาตเกี่ยวกับการโฆษณาโดยใช้เครื่องขยายเสียง</t>
  </si>
  <si>
    <t xml:space="preserve">        ค่าใบอนุญาตให้เป็นบุคคลรับจ้างแต่งผม</t>
  </si>
  <si>
    <t xml:space="preserve">        ค่าใบอนุญาตให้ใช้สถานแต่งผม</t>
  </si>
  <si>
    <t xml:space="preserve">        ค่าใบอนุญาตการค้าน่ารังเกียจ</t>
  </si>
  <si>
    <t xml:space="preserve">        ค่าเช่าหรือค่าบริการสถานที่</t>
  </si>
  <si>
    <t xml:space="preserve">        ค่าขายแบบแปลน</t>
  </si>
  <si>
    <t xml:space="preserve">        รายได้เบ็ดเตล็ดอื่นๆ</t>
  </si>
  <si>
    <t xml:space="preserve">        ภาษีมูลค่าเพิ่ม 1 ใน 9</t>
  </si>
  <si>
    <t xml:space="preserve">        ภาษีมูลค่าเพิ่มตามแผน พ.ร.บ.</t>
  </si>
  <si>
    <t xml:space="preserve">        ภาษีธุรกิจเฉพาะ</t>
  </si>
  <si>
    <t xml:space="preserve">        ภาษีสุรา</t>
  </si>
  <si>
    <t xml:space="preserve">        ภาษีสรรพสามิต</t>
  </si>
  <si>
    <t xml:space="preserve">        ค่าภาคหลวงแร่</t>
  </si>
  <si>
    <t xml:space="preserve">        ค่าภาคหลวงปิโตรเลียม</t>
  </si>
  <si>
    <t xml:space="preserve">        ค่าธรรมเนียมจดทะเบียนสิทธิและนิติกรรมที่ดิน</t>
  </si>
  <si>
    <t xml:space="preserve">        เงินอุดหนุนเพื่อการบูรณะท้องถิ่นและกิจการอื่นทั่วไป</t>
  </si>
  <si>
    <t>Cr.งบกลาง</t>
  </si>
  <si>
    <t>ปิดบัญชีรายรับ-รายจ่าย  เข้าเงินสะสม</t>
  </si>
  <si>
    <t>หมวด / ประเภทรายจ่าย</t>
  </si>
  <si>
    <t>1.  เงินฝาก  ก.ส.ท.</t>
  </si>
  <si>
    <t xml:space="preserve"> -  เงินภาษี หัก ณ ที่จ่าย</t>
  </si>
  <si>
    <t xml:space="preserve"> -  เงินค่าใช้จ่ายในการจัดเก็บภาษีบำรุงท้องที่ 5%</t>
  </si>
  <si>
    <t>ห้องน้ำสาธารณะตลาด</t>
  </si>
  <si>
    <t>3000</t>
  </si>
  <si>
    <t xml:space="preserve">        บัญชีงบกลาง (เงินอุดหนุนเฉพาะกิจ)</t>
  </si>
  <si>
    <t>7000</t>
  </si>
  <si>
    <t>วันที่  30  กันยายน  2553</t>
  </si>
  <si>
    <t xml:space="preserve">     2. โครงการก่อสร้างถนน คสล.จากบ้านนางบุญล้อม-นายสุพรรณฯ (เคหะ)   เป็นเงิน  420,000  บาท</t>
  </si>
  <si>
    <t xml:space="preserve">     1. โครงการก่อสร้างถนน คสล.สายเทศบาล 3  ซอยสระแกราชฯ-ช่วงซอยนายวินัย (เคหะ)   เป็นเงิน  318,900  บาท</t>
  </si>
  <si>
    <t xml:space="preserve">     3. โครงการก่อสร้างถนน คสล.สายเทศบาล 3  ซอยสระแกราชฯ-ช่วงบ้านกรองจันทร์ (เคหะ)   เป็นเงิน  166,000  บาท</t>
  </si>
  <si>
    <t xml:space="preserve">     4. โครงการสร้างหลักประกันด้านรายได้แก่ผู้สูงอายุ (เงินนอก)   เป็นเงิน  11,000  บาท</t>
  </si>
  <si>
    <t>( นางสาวทิพวรรณ  กระจายกลาง )</t>
  </si>
  <si>
    <t>นักวิชาการเงินและบัญชี</t>
  </si>
  <si>
    <t>1. ค่าตอบแทน-เงินประโยชน์ตอบแทนอื่นๆ (สป.)   เป็นเงิน  166,231.18  บาท</t>
  </si>
  <si>
    <t xml:space="preserve">        บัญชีรายจ่ายรอจ่าย</t>
  </si>
  <si>
    <t>ที่ดิน</t>
  </si>
  <si>
    <t>งบกลาง (รายละเอียด 1)</t>
  </si>
  <si>
    <t>411001</t>
  </si>
  <si>
    <t>411002</t>
  </si>
  <si>
    <t>411003</t>
  </si>
  <si>
    <t>412106</t>
  </si>
  <si>
    <t>412107</t>
  </si>
  <si>
    <t>412108</t>
  </si>
  <si>
    <t>412112</t>
  </si>
  <si>
    <t>412128</t>
  </si>
  <si>
    <t>412307</t>
  </si>
  <si>
    <t>412308</t>
  </si>
  <si>
    <t>412303</t>
  </si>
  <si>
    <t>413003</t>
  </si>
  <si>
    <t>415004</t>
  </si>
  <si>
    <t>415006</t>
  </si>
  <si>
    <t>415999</t>
  </si>
  <si>
    <t>421006</t>
  </si>
  <si>
    <t>421015</t>
  </si>
  <si>
    <t>431002</t>
  </si>
  <si>
    <t>441001</t>
  </si>
  <si>
    <t>310000</t>
  </si>
  <si>
    <t>320000</t>
  </si>
  <si>
    <t>510000</t>
  </si>
  <si>
    <t xml:space="preserve">     -ค่าตอบแทน ครู ศพด.</t>
  </si>
  <si>
    <t>111100</t>
  </si>
  <si>
    <t>113301</t>
  </si>
  <si>
    <t>113302</t>
  </si>
  <si>
    <t>113303</t>
  </si>
  <si>
    <t>112002</t>
  </si>
  <si>
    <t>215000</t>
  </si>
  <si>
    <t xml:space="preserve">     2. โครงการปรับพื้นที่ลงดินลูกรังสวนสาธารณะ,สวนสุขภาพและสนามเด็กเล่น บริเวณที่ดินแปลงหลังสถานีรถไฟ</t>
  </si>
  <si>
    <t>ลูกหนี้-ภาษีป้าย</t>
  </si>
  <si>
    <t xml:space="preserve">     1. โครงการก่อสร้างถนน คสล. สายเทศบาล 3 (เลียบทางรถไฟ-บ้านหนองบัว) หมู่ 7  ชุมชนที่ 7   เป็นเงิน  60,359  บาท</t>
  </si>
  <si>
    <t>ณ  วันที่  30  กันยายน  2553</t>
  </si>
  <si>
    <t>ณ วันที่  30  กันยายน  2553</t>
  </si>
  <si>
    <t>940/53</t>
  </si>
  <si>
    <t>17 พ.ค. 53</t>
  </si>
  <si>
    <t>เครื่องตัดหญ้าแบบข้อแข็ง (สะพายหลัง)   จำนวน  2  เครื่อง (สาธารณสุข)</t>
  </si>
  <si>
    <t>22 มี.ค. 53</t>
  </si>
  <si>
    <t>ประเภทประจำ</t>
  </si>
  <si>
    <t>6500</t>
  </si>
  <si>
    <t>7500</t>
  </si>
  <si>
    <t xml:space="preserve">        ค่าธรรมเนียมเกี่ยวกับใบอนุญาตการขายสุรา</t>
  </si>
  <si>
    <t>0122</t>
  </si>
  <si>
    <t xml:space="preserve">        ค่าธรรมเนียมเกี่ยวกับใบอนุญาตการพนัน</t>
  </si>
  <si>
    <t>0123</t>
  </si>
  <si>
    <t xml:space="preserve">        ดอกเบี้ย</t>
  </si>
  <si>
    <t xml:space="preserve">        เงินอุดหนุนทั่วไป (อาหารกลางวัน)</t>
  </si>
  <si>
    <t xml:space="preserve">        เงินอุดหนุนทั่วไป (ภายใต้แผนปฏิบัติการไทยเข้มแข็ง)</t>
  </si>
  <si>
    <t xml:space="preserve">        เงินอุดหนุนเฉพาะกิจ (ที่ดินและสิ่งก่อสร้าง)</t>
  </si>
  <si>
    <t xml:space="preserve">        เงินอุดหนุนเฉพาะกิจ (เงินประกันรายได้ผู้สูงอายุ)</t>
  </si>
  <si>
    <t xml:space="preserve">        เงินอุดหนุนเฉพาะกิจ (สวัสดิการเบี้ยคนพิการ)</t>
  </si>
  <si>
    <t xml:space="preserve">       เงินเดือน</t>
  </si>
  <si>
    <t xml:space="preserve">       ค่าจ้างประจำ</t>
  </si>
  <si>
    <t xml:space="preserve">       ค่าจ้างชั่วคราว</t>
  </si>
  <si>
    <t xml:space="preserve">       ค่าตอบแทน</t>
  </si>
  <si>
    <t xml:space="preserve">       ค่าใช้สอย</t>
  </si>
  <si>
    <t xml:space="preserve">       ค่าวัสดุ</t>
  </si>
  <si>
    <t xml:space="preserve">       ค่าสาธารณูปโภค</t>
  </si>
  <si>
    <t xml:space="preserve">       เงินอุดหนุน</t>
  </si>
  <si>
    <t xml:space="preserve">       ค่าครุภัณฑ์</t>
  </si>
  <si>
    <t xml:space="preserve">       ที่ดินและสิ่งก่อสร้าง</t>
  </si>
  <si>
    <t xml:space="preserve">       รายจ่ายอื่น</t>
  </si>
  <si>
    <t xml:space="preserve">       เงินสะสม</t>
  </si>
  <si>
    <t xml:space="preserve">       งบกลาง (เงินอุดหนุนเฉพาะกิจ)</t>
  </si>
  <si>
    <t xml:space="preserve">       ที่ดินและสิ่งก่อสร้าง (เงินอุดหนุนทั่วไป)</t>
  </si>
  <si>
    <t xml:space="preserve">       ที่ดินและสิ่งก่อสร้าง (เงินอุดหนุนเฉพาะกิจ)</t>
  </si>
  <si>
    <t>วันที่     30  กันยายน  2553</t>
  </si>
  <si>
    <t>602</t>
  </si>
  <si>
    <t xml:space="preserve">        เงินอุดหนุนเฉพาะกิจค้างจ่าย</t>
  </si>
  <si>
    <t>012</t>
  </si>
  <si>
    <t>1. โครงการจัดสวัสดิการเบี้ยความพิการตามนโยบายของรัฐบาล (เงินนอก)  เป็นเงิน  5,500 บาท</t>
  </si>
  <si>
    <t xml:space="preserve">     4.  เงินประโยชน์ตอบแทนอื่น ปี 52   เป็นเงิน  229.92 บาท</t>
  </si>
  <si>
    <t xml:space="preserve">          คลองไผ่  (ระหว่าง ถ.เทศบาล 1  กับบริเวณถ.เทศบาล 1  ซอยประชาสามัคคี)   เป็นเงิน  166,000  บาท</t>
  </si>
  <si>
    <t xml:space="preserve">     3.  โครงการก่อสร้างถนนลาดยางขยายไหล่ทาง 2 ฝั่ง  ถ.สายมิตรภาพ ซ.5  (ทางขึ้นเขายายเที่ยง)  หมู่ 1  ชุมชนที่ 1</t>
  </si>
  <si>
    <t xml:space="preserve">          ชนิด 2 ชั้น  ฝั่งซ้าย(จากปากทางมิตรภาพ-โรงงานผลิตน้ำ SML)  เป็นเงิน 479,500  บาท</t>
  </si>
  <si>
    <t>112</t>
  </si>
  <si>
    <t>114</t>
  </si>
  <si>
    <t>116</t>
  </si>
  <si>
    <t>118</t>
  </si>
  <si>
    <t>121</t>
  </si>
  <si>
    <t>122</t>
  </si>
  <si>
    <t>123</t>
  </si>
  <si>
    <t>126</t>
  </si>
  <si>
    <t>132</t>
  </si>
  <si>
    <t>134</t>
  </si>
  <si>
    <t>142</t>
  </si>
  <si>
    <t>180</t>
  </si>
  <si>
    <t>182</t>
  </si>
  <si>
    <t>183</t>
  </si>
  <si>
    <t>185</t>
  </si>
  <si>
    <t>188</t>
  </si>
  <si>
    <t>191</t>
  </si>
  <si>
    <t>197</t>
  </si>
  <si>
    <t>198</t>
  </si>
  <si>
    <t>193</t>
  </si>
  <si>
    <t>195</t>
  </si>
  <si>
    <t>196</t>
  </si>
  <si>
    <t>36</t>
  </si>
  <si>
    <t>36.2</t>
  </si>
  <si>
    <t>38</t>
  </si>
  <si>
    <t>40</t>
  </si>
  <si>
    <t>42</t>
  </si>
  <si>
    <t>44</t>
  </si>
  <si>
    <t>47</t>
  </si>
  <si>
    <t>50</t>
  </si>
  <si>
    <t>52</t>
  </si>
  <si>
    <t>70</t>
  </si>
  <si>
    <t>73</t>
  </si>
  <si>
    <t>57</t>
  </si>
  <si>
    <t>61</t>
  </si>
  <si>
    <t>65</t>
  </si>
  <si>
    <t>67</t>
  </si>
  <si>
    <t>เจ้าพนักงานการเงินและบัญชี</t>
  </si>
  <si>
    <t>กอง.....คลัง.....</t>
  </si>
  <si>
    <t>ปรับปรุงบัญชีเงินทุนสำรองเงินสะสม ปี 2553</t>
  </si>
  <si>
    <t>601</t>
  </si>
  <si>
    <r>
      <t>Dr.</t>
    </r>
    <r>
      <rPr>
        <sz val="16"/>
        <rFont val="TH SarabunPSK"/>
        <family val="2"/>
      </rPr>
      <t xml:space="preserve">  บัญชีเงินสะสม</t>
    </r>
  </si>
  <si>
    <r>
      <t>Cr.</t>
    </r>
    <r>
      <rPr>
        <sz val="16"/>
        <rFont val="TH SarabunPSK"/>
        <family val="2"/>
      </rPr>
      <t xml:space="preserve">  บัญชีทุนสำรองเงินสะสม</t>
    </r>
  </si>
  <si>
    <r>
      <t>Dr.</t>
    </r>
    <r>
      <rPr>
        <sz val="16"/>
        <rFont val="TH SarabunPSK"/>
        <family val="2"/>
      </rPr>
      <t xml:space="preserve">  บัญชีค่าที่ดินและสิ่งก่อสร้าง</t>
    </r>
  </si>
  <si>
    <r>
      <t>Cr.</t>
    </r>
    <r>
      <rPr>
        <sz val="16"/>
        <rFont val="TH SarabunPSK"/>
        <family val="2"/>
      </rPr>
      <t xml:space="preserve">  รายจ่ายค้างจ่าย</t>
    </r>
  </si>
  <si>
    <r>
      <t>Dr.</t>
    </r>
    <r>
      <rPr>
        <sz val="16"/>
        <rFont val="TH SarabunPSK"/>
        <family val="2"/>
      </rPr>
      <t xml:space="preserve">  บัญชีค่าตอบแทน</t>
    </r>
  </si>
  <si>
    <r>
      <t>Cr.</t>
    </r>
    <r>
      <rPr>
        <sz val="16"/>
        <rFont val="TH SarabunPSK"/>
        <family val="2"/>
      </rPr>
      <t xml:space="preserve">  บัญชีรายจ่ายรอจ่าย</t>
    </r>
  </si>
  <si>
    <r>
      <t>Dr.</t>
    </r>
    <r>
      <rPr>
        <sz val="16"/>
        <rFont val="TH SarabunPSK"/>
        <family val="2"/>
      </rPr>
      <t xml:space="preserve">  บัญชีรายจ่ายค้างจ่าย</t>
    </r>
  </si>
  <si>
    <r>
      <t>Cr.</t>
    </r>
    <r>
      <rPr>
        <sz val="16"/>
        <rFont val="TH SarabunPSK"/>
        <family val="2"/>
      </rPr>
      <t xml:space="preserve">  บัญชีเงินสะสม</t>
    </r>
  </si>
  <si>
    <r>
      <t>Dr.</t>
    </r>
    <r>
      <rPr>
        <sz val="16"/>
        <rFont val="TH SarabunPSK"/>
        <family val="2"/>
      </rPr>
      <t xml:space="preserve">  บัญชีเงินอุดหนุนเฉพาะกิจฝากจังหวัด</t>
    </r>
  </si>
  <si>
    <r>
      <t>Cr.</t>
    </r>
    <r>
      <rPr>
        <sz val="16"/>
        <rFont val="TH SarabunPSK"/>
        <family val="2"/>
      </rPr>
      <t xml:space="preserve">  บัญชีเงินรายรับ</t>
    </r>
  </si>
  <si>
    <r>
      <t>Dr.</t>
    </r>
    <r>
      <rPr>
        <sz val="16"/>
        <rFont val="TH SarabunPSK"/>
        <family val="2"/>
      </rPr>
      <t xml:space="preserve">  บัญชีงบกลาง (เงินอุดหนุนเฉพาะกิจ)</t>
    </r>
  </si>
  <si>
    <r>
      <t>Cr.</t>
    </r>
    <r>
      <rPr>
        <sz val="16"/>
        <rFont val="TH SarabunPSK"/>
        <family val="2"/>
      </rPr>
      <t xml:space="preserve">  บัญชีรายจ่ายผัดส่งใบสำคัญ</t>
    </r>
  </si>
  <si>
    <r>
      <t>Dr.</t>
    </r>
    <r>
      <rPr>
        <sz val="16"/>
        <rFont val="TH SarabunPSK"/>
        <family val="2"/>
      </rPr>
      <t xml:space="preserve">  บัญชีเงินรายรับ</t>
    </r>
  </si>
  <si>
    <r>
      <t>Cr.</t>
    </r>
    <r>
      <rPr>
        <sz val="16"/>
        <rFont val="TH SarabunPSK"/>
        <family val="2"/>
      </rPr>
      <t xml:space="preserve">  บัญชีเงินรับฝากอื่นๆ - </t>
    </r>
    <r>
      <rPr>
        <sz val="8"/>
        <rFont val="TH SarabunPSK"/>
        <family val="2"/>
      </rPr>
      <t>โครงการสร้างหลักประกันรายได้ผู้สูงอายุ</t>
    </r>
  </si>
  <si>
    <t>908</t>
  </si>
  <si>
    <r>
      <t>Dr.</t>
    </r>
    <r>
      <rPr>
        <sz val="16"/>
        <rFont val="TH SarabunPSK"/>
        <family val="2"/>
      </rPr>
      <t xml:space="preserve">  บัญชีเงินอุดหนุนเฉพาะกิจค้างจ่าย</t>
    </r>
  </si>
  <si>
    <r>
      <t>Cr.</t>
    </r>
    <r>
      <rPr>
        <sz val="16"/>
        <rFont val="TH SarabunPSK"/>
        <family val="2"/>
      </rPr>
      <t xml:space="preserve">  บัญชีงบกลาง (เงินอุดหนุนเฉพาะกิจ)</t>
    </r>
  </si>
  <si>
    <t>1. โครงการสร้างหลักประกันรายได้ผู้สูงอายุ (เงินนอก)  เป็นเงิน  11,000 บาท</t>
  </si>
  <si>
    <t>ทรัพย์สินตามงบทรัพย์สิน</t>
  </si>
  <si>
    <t>( หมายเหตุ 1 )</t>
  </si>
  <si>
    <t>( หมายเหตุ 2 )</t>
  </si>
  <si>
    <t xml:space="preserve">ทุนทรัพย์สิน  </t>
  </si>
  <si>
    <t xml:space="preserve">เงินรับฝากต่าง ๆ  </t>
  </si>
  <si>
    <t xml:space="preserve">          ค่าธรรมเนียมเกี่ยวกับควบคุมการฆ่าสัตว์และจำหน่ายเนื้อสัตว์</t>
  </si>
  <si>
    <t xml:space="preserve">          ค่าใบอนุญาตจัดตั้งสถานที่จำหน่ายอาหารหรือสถานที่สะสมอาหาร</t>
  </si>
  <si>
    <t xml:space="preserve">          ในอาคาร หรือพื้นที่ใด ซึ่งมีพื้นที่เกิน 200 ตารางเมตร</t>
  </si>
  <si>
    <t>3002</t>
  </si>
  <si>
    <r>
      <t>Cr.</t>
    </r>
    <r>
      <rPr>
        <sz val="16"/>
        <rFont val="TH SarabunPSK"/>
        <family val="2"/>
      </rPr>
      <t xml:space="preserve">  บัญชีเงินอุดหนุนเฉพาะกิจ </t>
    </r>
    <r>
      <rPr>
        <sz val="14"/>
        <rFont val="TH SarabunPSK"/>
        <family val="2"/>
      </rPr>
      <t>(สวัสดิการเบี้ยคนพิการ)</t>
    </r>
  </si>
  <si>
    <r>
      <t>Dr.</t>
    </r>
    <r>
      <rPr>
        <sz val="16"/>
        <rFont val="TH SarabunPSK"/>
        <family val="2"/>
      </rPr>
      <t xml:space="preserve">  บัญชีเงินอุดหนุนเฉพาะกิจ (เงินประกันรายได้ผู้สูงอายุ)</t>
    </r>
  </si>
  <si>
    <r>
      <t>Cr.</t>
    </r>
    <r>
      <rPr>
        <sz val="16"/>
        <rFont val="TH SarabunPSK"/>
        <family val="2"/>
      </rPr>
      <t xml:space="preserve">  บัญชีเงินอุดหนุนเฉพาะกิจฝากจังหวัด</t>
    </r>
  </si>
  <si>
    <r>
      <t xml:space="preserve">Cr.  </t>
    </r>
    <r>
      <rPr>
        <sz val="16"/>
        <rFont val="TH SarabunPSK"/>
        <family val="2"/>
      </rPr>
      <t>บัญชีรายจ่ายผัดส่งใบสำคัญ</t>
    </r>
  </si>
  <si>
    <r>
      <t>Dr.</t>
    </r>
    <r>
      <rPr>
        <sz val="16"/>
        <rFont val="TH SarabunPSK"/>
        <family val="2"/>
      </rPr>
      <t xml:space="preserve">  บัญชีเงินอุดหนุนเฉพาะกิจ (สวัสดิการเบี้ยคนพิการ)</t>
    </r>
  </si>
  <si>
    <t>วันที่  28  กุมภาพันธ์  2554</t>
  </si>
  <si>
    <t>ปรับปรุงปี 2552</t>
  </si>
  <si>
    <t xml:space="preserve">  ยอดยกไปงวดหน้า</t>
  </si>
  <si>
    <t>ประกอบด้วย</t>
  </si>
  <si>
    <t>จ่ายจากเงินรายรับ</t>
  </si>
  <si>
    <t>งบแสดงผลการดำเนินงานจ่ายจากเงินรายรับ</t>
  </si>
  <si>
    <t>ประมาณการ</t>
  </si>
  <si>
    <t>บริหารงานทั่วไป</t>
  </si>
  <si>
    <t>การรักษาความสงบภายใน</t>
  </si>
  <si>
    <t>การศึกษา</t>
  </si>
  <si>
    <t>สาธารณสุข</t>
  </si>
  <si>
    <t>สังคมสงเคราะห์</t>
  </si>
  <si>
    <t>เคหะและชุมชน</t>
  </si>
  <si>
    <t>สร้างความเข้มแข็งของชุมชน</t>
  </si>
  <si>
    <t>การศาสนาวัฒนธรรมและนันทนาการ</t>
  </si>
  <si>
    <t>รายจ่าย</t>
  </si>
  <si>
    <t xml:space="preserve">    ค่าตอบแทน </t>
  </si>
  <si>
    <t xml:space="preserve">    ค่าสาธารณูปโภค</t>
  </si>
  <si>
    <t xml:space="preserve">    ค่าครุภัณฑ์</t>
  </si>
  <si>
    <t>รวมรายจ่าย</t>
  </si>
  <si>
    <t>...................................................</t>
  </si>
  <si>
    <t>................................................................</t>
  </si>
  <si>
    <t>...................................................................</t>
  </si>
  <si>
    <t>ผู้อำนวยการกองคลังเทศบาลฯ</t>
  </si>
  <si>
    <t>รายรับ</t>
  </si>
  <si>
    <t xml:space="preserve">    ภาษีอากร</t>
  </si>
  <si>
    <t xml:space="preserve">    ค่าธรรมเนียมค่าปรับและใบอนุญาต</t>
  </si>
  <si>
    <t xml:space="preserve">    รายได้จากทรัพย์สิน</t>
  </si>
  <si>
    <t xml:space="preserve">    รายได้เบ็ดเตล็ด</t>
  </si>
  <si>
    <t xml:space="preserve">    รัฐบาลจัดสรรให้</t>
  </si>
  <si>
    <t xml:space="preserve">    อุดหนุนทั่วไป</t>
  </si>
  <si>
    <t>รวมรายรับ</t>
  </si>
  <si>
    <t>รายรับสูงกว่ารายจ่าย</t>
  </si>
  <si>
    <t>เทศบาลตำบลหินดาด</t>
  </si>
  <si>
    <t>ลูกหนี้-ภาษีโรงเรือนและที่ดิน</t>
  </si>
  <si>
    <t>ลูกหนี้-ภาษีบำรุงท้องที่</t>
  </si>
  <si>
    <t>เงินสด</t>
  </si>
  <si>
    <t>เพื่อการเกษตรและสหกรณ์การเกษตร</t>
  </si>
  <si>
    <t>-</t>
  </si>
  <si>
    <t>หมวดค่าที่ดินและสิ่งก่อสร้าง</t>
  </si>
  <si>
    <t>อุตสาหกรรมและการโยธา</t>
  </si>
  <si>
    <t>เงินฝาก ก.ส.ท.</t>
  </si>
  <si>
    <t xml:space="preserve">   ข.ในการสาธารณสุข</t>
  </si>
  <si>
    <t xml:space="preserve">   ค.ในการประชาสัมพันธ์</t>
  </si>
  <si>
    <t>ค่าธรรมเนียมเก็บและขนอุจจาระหรือสิ่งปฏิกูล</t>
  </si>
  <si>
    <t>ค่าแบบพิมพ์และคำร้อง</t>
  </si>
  <si>
    <t>รับเพิ่มระหว่างปี</t>
  </si>
  <si>
    <t>เลขที่</t>
  </si>
  <si>
    <t>วันที่</t>
  </si>
  <si>
    <t>( หมายเหตุ 5 )</t>
  </si>
  <si>
    <t>.................................................................</t>
  </si>
  <si>
    <t>หมายเหตุ 1</t>
  </si>
  <si>
    <t>รายได้-ภาษีโรงเรือนและที่ดิน</t>
  </si>
  <si>
    <t>รายได้-ภาษีบำรุงท้องที่</t>
  </si>
  <si>
    <t>เงินสด  และเงินฝากธนาคาร</t>
  </si>
  <si>
    <t>( หมายเหตุ 3 )</t>
  </si>
  <si>
    <t>( หมายเหตุ 6 )</t>
  </si>
  <si>
    <t>ราคาทรัพยสิน</t>
  </si>
  <si>
    <t>แหล่งที่มาของทรัพย์สิน</t>
  </si>
  <si>
    <t>ชื่อ</t>
  </si>
  <si>
    <t>จ่ายขาดทุนสำรองเงินสะสม</t>
  </si>
  <si>
    <t>หมายเหตุ 6</t>
  </si>
  <si>
    <t>วัน/เดือน/ปี</t>
  </si>
  <si>
    <t>ค่าธรรมเนียมจดทะเบียนพาณิชย์</t>
  </si>
  <si>
    <t>เงินอุดหนุนเฉพาะกิจค้างจ่าย</t>
  </si>
  <si>
    <t>เงินฝาก - เงินทุนส่งเสริมกิจการเทศบาล (ก.ส.ท.)</t>
  </si>
  <si>
    <t xml:space="preserve">เงินฝากธนาคาร </t>
  </si>
  <si>
    <t>รายละเอียดประกอบงบแสดงผลการดำเนินงานจ่ายจากเงินรายรับ</t>
  </si>
  <si>
    <t>รายละเอียด 1</t>
  </si>
  <si>
    <t>รายละเอียด 2</t>
  </si>
  <si>
    <t>รายละเอียด 3</t>
  </si>
  <si>
    <t>2.  ลูกหนี้ค่าภาษี</t>
  </si>
  <si>
    <t>เทศบาลตำบลคลองไผ่</t>
  </si>
  <si>
    <t>งบแสดงฐานะการเงิน</t>
  </si>
  <si>
    <t xml:space="preserve"> </t>
  </si>
  <si>
    <t>ทรัพย์สิน</t>
  </si>
  <si>
    <t>หนี้สินและเงินสะสม</t>
  </si>
  <si>
    <t>บาท</t>
  </si>
  <si>
    <t>งบทรัพย์สิน</t>
  </si>
  <si>
    <t>ประเภททรัพย์สิน</t>
  </si>
  <si>
    <t xml:space="preserve">ก. </t>
  </si>
  <si>
    <t>อสังหาริมทรัพย์</t>
  </si>
  <si>
    <t>ข.</t>
  </si>
  <si>
    <t>สังหาริมทรัพย์</t>
  </si>
  <si>
    <t>หลักเขต</t>
  </si>
  <si>
    <t>อาคารสถานีดับเพลิง</t>
  </si>
  <si>
    <t>ตลาด</t>
  </si>
  <si>
    <t>เครื่องยนต์และยานพาหนะ</t>
  </si>
  <si>
    <t>เครื่องมือ  เครื่องใช้และอุปกรณ์</t>
  </si>
  <si>
    <t>ก.  ในการโยธา</t>
  </si>
  <si>
    <t>ข.  ในการประชาสัมพันธ์</t>
  </si>
  <si>
    <t>เครื่องใช้สำนักงาน</t>
  </si>
  <si>
    <t>รวมทั้งสิ้น</t>
  </si>
  <si>
    <t>ประเภทออมทรัพย์</t>
  </si>
  <si>
    <t xml:space="preserve"> -  เงินประกันสัญญา</t>
  </si>
  <si>
    <t>รวม</t>
  </si>
  <si>
    <t>งบเงินสะสม</t>
  </si>
  <si>
    <t>บวก</t>
  </si>
  <si>
    <t>หัก</t>
  </si>
  <si>
    <t>หมายเหตุ</t>
  </si>
  <si>
    <t>เลขที่ฎีกา</t>
  </si>
  <si>
    <t>วันที่จ่ายเงิน</t>
  </si>
  <si>
    <t>รายการ</t>
  </si>
  <si>
    <t>จำนวนเงิน</t>
  </si>
  <si>
    <t>วันตรวจรับ</t>
  </si>
  <si>
    <t>รายจ่ายค้างจ่าย</t>
  </si>
  <si>
    <t>ก่อหนี้ผูกพัน</t>
  </si>
  <si>
    <t>ไม่ก่อหนี้ผูกพัน</t>
  </si>
  <si>
    <t>เบิกจ่ายแล้ว</t>
  </si>
  <si>
    <t>คงเหลือ</t>
  </si>
  <si>
    <t>ลำดับ</t>
  </si>
  <si>
    <t>งบกลาง</t>
  </si>
  <si>
    <t>งบทรัพย์สิน (เพิ่ม)</t>
  </si>
  <si>
    <t>รับเพิ่มงวดนี้</t>
  </si>
  <si>
    <t>จำหน่าย</t>
  </si>
  <si>
    <t>ยอดยกไปงวดหน้า</t>
  </si>
  <si>
    <t>วันส่งมอบ</t>
  </si>
  <si>
    <t>งบรายละเอียดทรัพย์สินเพิ่ม</t>
  </si>
  <si>
    <t>เงินรายได้</t>
  </si>
  <si>
    <t>ค่าวัสดุ</t>
  </si>
  <si>
    <t>ค่าตอบแทน</t>
  </si>
  <si>
    <t>ค่าครุภัณฑ์</t>
  </si>
  <si>
    <t>ค่าที่ดินและสิ่งก่อสร้าง</t>
  </si>
  <si>
    <t>ศูนย์เด็กเล็กก่อนวัยเรียน</t>
  </si>
  <si>
    <t>ป้ายชื่อศูนย์เด็กเล็กก่อนวัยเรียน</t>
  </si>
  <si>
    <t>ค.  ในการเกษตร</t>
  </si>
  <si>
    <t>ง.  ในการสาธารณสุข</t>
  </si>
  <si>
    <t>ชื่อบัญชี</t>
  </si>
  <si>
    <t>รหัสบัญชี</t>
  </si>
  <si>
    <t>เดบิต</t>
  </si>
  <si>
    <t>เครดิต</t>
  </si>
  <si>
    <t>600</t>
  </si>
  <si>
    <t>603</t>
  </si>
  <si>
    <t>เงินสะสม</t>
  </si>
  <si>
    <t>700</t>
  </si>
  <si>
    <t>100</t>
  </si>
  <si>
    <t>120</t>
  </si>
  <si>
    <t>130</t>
  </si>
  <si>
    <t>200</t>
  </si>
  <si>
    <t>250</t>
  </si>
  <si>
    <t>270</t>
  </si>
  <si>
    <t>ค่าสาธารณูปโภค</t>
  </si>
  <si>
    <t>300</t>
  </si>
  <si>
    <t>400</t>
  </si>
  <si>
    <t>450</t>
  </si>
  <si>
    <t>500</t>
  </si>
  <si>
    <t>000</t>
  </si>
  <si>
    <t>0101</t>
  </si>
  <si>
    <t>ภาษีบำรุงท้องที่</t>
  </si>
  <si>
    <t>0102</t>
  </si>
  <si>
    <t>ภาษีป้าย</t>
  </si>
  <si>
    <t>0103</t>
  </si>
  <si>
    <t>0104</t>
  </si>
  <si>
    <t>0121</t>
  </si>
  <si>
    <t>0125</t>
  </si>
  <si>
    <t>0126</t>
  </si>
  <si>
    <t>0131</t>
  </si>
  <si>
    <t>0137</t>
  </si>
  <si>
    <t>0147</t>
  </si>
  <si>
    <t>0148</t>
  </si>
  <si>
    <t>0202</t>
  </si>
  <si>
    <t>0203</t>
  </si>
  <si>
    <t>0302</t>
  </si>
  <si>
    <t>0307</t>
  </si>
  <si>
    <t>1002</t>
  </si>
  <si>
    <t>1005</t>
  </si>
  <si>
    <t>1006</t>
  </si>
  <si>
    <t>1013</t>
  </si>
  <si>
    <t>ค่าภาคหลวงแร่</t>
  </si>
  <si>
    <t>1010</t>
  </si>
  <si>
    <t>ค่าภาคหลวงปิโตรเลียม</t>
  </si>
  <si>
    <t>1011</t>
  </si>
  <si>
    <t>2001</t>
  </si>
  <si>
    <t>งบทดลอง (หลังปิดบัญชี)</t>
  </si>
  <si>
    <t>ภาษีโรงเรือนและที่ดิน</t>
  </si>
  <si>
    <t>ค่าธรรมเนียมเกี่ยวกับการควบคุมอาคาร</t>
  </si>
  <si>
    <t>ค่าธรรมเนียมเก็บและขนมูลฝอย</t>
  </si>
  <si>
    <t>ค่าธรรมเนียมเกี่ยวกับการทะเบียนราษฎร</t>
  </si>
  <si>
    <t>ค่าปรับผู้กระทำผิดกฎหมายจราจรทางบก</t>
  </si>
  <si>
    <t>ค่าใบอนุญาตเกี่ยวกับการโฆษณาโดยใช้เครื่องขยายเสียง</t>
  </si>
  <si>
    <t>ค่าขายแบบแปลน</t>
  </si>
  <si>
    <t>ภาษีธุรกิจเฉพาะ</t>
  </si>
  <si>
    <t>ภาษีสุรา</t>
  </si>
  <si>
    <t>ภาษีสรรพสามิต</t>
  </si>
  <si>
    <t>1004</t>
  </si>
  <si>
    <t>รายการปิดบัญชี</t>
  </si>
  <si>
    <t>รายรับจริงสูงกว่ารายจ่ายจริง</t>
  </si>
  <si>
    <t>รายรับจริงสูงกว่ารายจ่ายจริงหลังหักเงินทุนสำรองเงินสะสม</t>
  </si>
  <si>
    <t>ยอดยกมาจากงวดก่อน</t>
  </si>
  <si>
    <t>702</t>
  </si>
  <si>
    <t xml:space="preserve">           - อุปกรณ์สนามเด็กเล่น</t>
  </si>
  <si>
    <t>เงินทุนสำรองเงินสะสม</t>
  </si>
  <si>
    <t>โรงอาหารศูนย์เด็กเล็ก</t>
  </si>
  <si>
    <t>จ.  ในการศึกษา</t>
  </si>
  <si>
    <t>โครงหลังคาสนามเด็กเล่นศูนย์เด็กเล็ก</t>
  </si>
  <si>
    <t>อาคารสำนักงานชั่วคราว</t>
  </si>
  <si>
    <t>โรงจอดรถและห้องพัก</t>
  </si>
  <si>
    <t>ทรัพย์สินอื่น ๆ</t>
  </si>
  <si>
    <t>หมายเหตุประกอบงบการเงินเป็นส่วนหนึ่งของงบการเงินนี้</t>
  </si>
  <si>
    <t>รายละเอียดการคำนวณเงินทุนสำรองเงินสะสม</t>
  </si>
  <si>
    <t>รายจ่ายจริง</t>
  </si>
  <si>
    <t>คงเหลือเป็นเงินสะสม</t>
  </si>
  <si>
    <t>ทุนสำรอง</t>
  </si>
  <si>
    <t>211000</t>
  </si>
  <si>
    <t xml:space="preserve">หมายเหตุประกอบงบแสดงฐานะการเงิน </t>
  </si>
  <si>
    <t>ค่าใบอนุญาตในการประกอบกิจการที่เป็นอันตรายต่อสุขภาพ</t>
  </si>
  <si>
    <t>ดอกเบี้ยเงินฝากธนาคาร</t>
  </si>
  <si>
    <t>เงินอุดหนุนเพื่อการบูรณะท้องถิ่นและกิจการอื่นทั่วไป (เงินอุดหนุนทั่วไป)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</si>
  <si>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</si>
  <si>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</si>
  <si>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</si>
  <si>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</si>
  <si>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</si>
  <si>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</si>
  <si>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</si>
  <si>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</si>
  <si>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561000</t>
  </si>
  <si>
    <t>421004</t>
  </si>
  <si>
    <t>421002</t>
  </si>
  <si>
    <t>421005</t>
  </si>
  <si>
    <t>421007</t>
  </si>
  <si>
    <t>421012</t>
  </si>
  <si>
    <t xml:space="preserve"> 412202</t>
  </si>
  <si>
    <t xml:space="preserve">     -ค่าวัสดุการศึกษา</t>
  </si>
  <si>
    <t>งานก่อสร้างโครงสร้างพื้นฐาน</t>
  </si>
  <si>
    <t>เพื่อการเกษตรและสหกรณ์การเกษตร (ถ่ายโอนฯ)</t>
  </si>
  <si>
    <t xml:space="preserve"> -  เงินอุดหนุนเฉพาะกิจ-ค่าตอบแทนครู ศพด. รอคืนจังหวัด</t>
  </si>
  <si>
    <t xml:space="preserve">เงินรับฝาก (หมายเหตุ 3) </t>
  </si>
  <si>
    <t>เงินสดและเงินฝากธนาคาร (หมายเหตุ 2)</t>
  </si>
  <si>
    <t>เครื่องมือเครื่องใช้และอุปกรณ์</t>
  </si>
  <si>
    <t>เงินรายรับ</t>
  </si>
  <si>
    <t>ลงชื่อ..................................................ผู้จัดทำ</t>
  </si>
  <si>
    <t>ลงชื่อ..................................................ผู้ตรวจสอบ</t>
  </si>
  <si>
    <t>รายได้-ภาษีป้าย</t>
  </si>
  <si>
    <t>5.  เงินสะสมที่สามารถนำไปใช้ได้</t>
  </si>
  <si>
    <t>ดอกเบี้ยเงินฝาก กสท.</t>
  </si>
  <si>
    <t xml:space="preserve">เงินอุดหนุน  </t>
  </si>
  <si>
    <t>ณ  วันที่  30  กันยายน  2559</t>
  </si>
  <si>
    <t>นายกเทศมนตรีตำบลหินดาด</t>
  </si>
  <si>
    <t>ออมสิน</t>
  </si>
  <si>
    <t xml:space="preserve">กรุงไทย </t>
  </si>
  <si>
    <t>กรุงไทย (เพื่อการรับเงิน)</t>
  </si>
  <si>
    <t>ประเภทกระแสรายวัน</t>
  </si>
  <si>
    <t>ปีงบประมาณ 2559</t>
  </si>
  <si>
    <r>
      <t>หัก</t>
    </r>
    <r>
      <rPr>
        <sz val="16"/>
        <rFont val="TH SarabunPSK"/>
        <family val="2"/>
      </rPr>
      <t xml:space="preserve">   เงินทุนสำรองเงินสะสม</t>
    </r>
  </si>
  <si>
    <t>ณ  วันที่  30 กันยายน  2559</t>
  </si>
  <si>
    <t>เงินสะสม  1  ตุลาคม  2558</t>
  </si>
  <si>
    <t>เงินสะสม  30  กันยายน  2559</t>
  </si>
  <si>
    <t>เงินสะสม  30  กันยายน  2559  ประกอบด้วย</t>
  </si>
  <si>
    <t>การคำนวณเงินสมทบกองทุนเงินฝาก ก.ส.ท.  ประจำปีงบประมาณ 2559</t>
  </si>
  <si>
    <t>ทุนสำรองเงินสะสมสิ้นปี 2559</t>
  </si>
  <si>
    <t>ทุนสำรองเงินสะสม 25%  ปี 2559</t>
  </si>
  <si>
    <t>ยกมา   1 ตุลาคม 2558</t>
  </si>
  <si>
    <t>ตั้งแต่วันที่  1  ตุลาคม  2558   ถึงวันที่  30  กันยายน  2559</t>
  </si>
  <si>
    <t>ปลัดเทศบาลตำบลหินดาด</t>
  </si>
  <si>
    <t xml:space="preserve">    ค่าจ้างประจำ</t>
  </si>
  <si>
    <t>จ่ายจากเงินอุดหนุนทั่วไประบุวัตถุประสงค์ฯ</t>
  </si>
  <si>
    <t>ค่าจ้างชั่วคราว</t>
  </si>
  <si>
    <t>จ่ายขาดเงินสะสม</t>
  </si>
  <si>
    <t>ณ วันที่  30  กันยายน  2559</t>
  </si>
  <si>
    <t>ค่าจ้างประจำ</t>
  </si>
  <si>
    <t xml:space="preserve">เงินเดือน </t>
  </si>
  <si>
    <t>523000</t>
  </si>
  <si>
    <t>ณ วันที่ 30 กันยายน 2559</t>
  </si>
  <si>
    <t xml:space="preserve">ค่าธรรมเนียมปิดแผ่นป้ายประกาศ </t>
  </si>
  <si>
    <t>412111</t>
  </si>
  <si>
    <t>ค่าปรับผิดสัญญา</t>
  </si>
  <si>
    <t>412210</t>
  </si>
  <si>
    <t>ค่าใบอนุญาตจัดตั้งสถานที่จำหน่ายอาหารหรือสถานที่สะสม</t>
  </si>
  <si>
    <t>อาหารในอาคาร หรือพื้นที่ใดซึ่งมีพื้นที่เกิน 200 ตารางเมตร</t>
  </si>
  <si>
    <t>412304</t>
  </si>
  <si>
    <t>เงินที่มีผู้อุทิศให้</t>
  </si>
  <si>
    <t>415003</t>
  </si>
  <si>
    <t>421001</t>
  </si>
  <si>
    <t>ภาษีและค่าธรรมเนียมรถยนต์หรือล้อเลื่อน</t>
  </si>
  <si>
    <t>ภาษีสรรพาสามิตพื้นที่</t>
  </si>
  <si>
    <t>เงินอุดหนุนทั่วไประบุวัตถุประสงค์</t>
  </si>
  <si>
    <t>ค่าจ้างชั่วคราว (รายละเอียด 2)</t>
  </si>
  <si>
    <t xml:space="preserve">ค่าใช้สอย  </t>
  </si>
  <si>
    <t>ค่าวัสดุ  (รายละเอียด 3)</t>
  </si>
  <si>
    <t xml:space="preserve">ที่ดินและสิ่งก่อสร้าง  </t>
  </si>
  <si>
    <t xml:space="preserve">    ค่าใช้สอย   </t>
  </si>
  <si>
    <t xml:space="preserve">    เงินอุดหนุน  </t>
  </si>
  <si>
    <t xml:space="preserve">    ค่าที่ดินและสิ่งก่อสร้าง  </t>
  </si>
  <si>
    <t xml:space="preserve">    เงินอุดหนุนระบุวัตถุประสงค์ฯ</t>
  </si>
  <si>
    <t xml:space="preserve">    เงินสะสม</t>
  </si>
  <si>
    <t xml:space="preserve">    อุดหนุนทั่วไประบุวัตถุประสงค์ฯ</t>
  </si>
  <si>
    <t xml:space="preserve">    งบกลาง  (รายละเอียด 1)</t>
  </si>
  <si>
    <t>งบแสดงผลการดำเนินงานจ่ายจากเงินรายรับ และเงินสะสม</t>
  </si>
  <si>
    <t>1/9/2559</t>
  </si>
  <si>
    <t>30 กันยายน 2559</t>
  </si>
  <si>
    <t>โอนปิดบัญชี ลูกหนี้ภาษี ทั้ง 3 ประเภท เข้าเงินรายรับ จำนวน  1,777.- บาท</t>
  </si>
  <si>
    <t>(นางสาวจุฑาพร  หนาแน่น)</t>
  </si>
  <si>
    <t>(นางสาวสุภาวดี  พยัคฆกุล)</t>
  </si>
  <si>
    <t>2/9/2559</t>
  </si>
  <si>
    <t>โอนปิดบัญชี เงินรายรับ เข้า รายได้ภาษีทั้ง 3 ประเภท  จำนวน  1,777.- บาท</t>
  </si>
  <si>
    <t>3/9/2559</t>
  </si>
  <si>
    <t>เงินอุดหนุนทั่วไประบุวัตถุประสงค์-ค่าตอบแทนครู ศพด.</t>
  </si>
  <si>
    <t>เงินรับฝาก-ค่าตอบแทนครู รอคืนจังหวัด</t>
  </si>
  <si>
    <t xml:space="preserve">โอนปิดบัญชี เงินอุดหนุนทั่วไประบุวัตถุประสงค์-ค่าตอบแทนครู ศพด. เข้าเงินรับฝาก </t>
  </si>
  <si>
    <t>4/9/2559</t>
  </si>
  <si>
    <t>เงินรับฝาก-อสม. รอคืนจังหวัด</t>
  </si>
  <si>
    <t xml:space="preserve"> โอนปิดบัญชี  เงินรับฝาก อสม.รอคืนจังหวัด ปี 2558 เข้า เงินสะสม</t>
  </si>
  <si>
    <t xml:space="preserve"> โอนปิดบัญชี  ค่าที่ดินและสิ่งก่อสร้าง  เข้า รายจ่ายค้างจ่าย  จำนวน 1,388,000.- บาท</t>
  </si>
  <si>
    <t>เงินรับฝาก-ประกันสังคม 5%</t>
  </si>
  <si>
    <t>5/9/2559</t>
  </si>
  <si>
    <t>6/9/2559</t>
  </si>
  <si>
    <t xml:space="preserve"> โอนปิดบัญชี  เงินรับฝาก-ประกันสังคม เข้า เงินสะสม   จำนวน 500.- บาท</t>
  </si>
  <si>
    <t>เนื่องจาก เบิกจ่ายเกินจำนวนที่จ่ายจริง จำนวน 500 บาท</t>
  </si>
  <si>
    <t>7/9/2559</t>
  </si>
  <si>
    <t xml:space="preserve"> โอนปิดบัญชี  เงินสะสม เข้า เงินทุนสำรองเงินสะสม   จำนวน  1,406,733.38.-  บาท</t>
  </si>
  <si>
    <t>เงินฝากธนาคาร  -  กระแสรายวัน (กรุงไทย) 301609606-4</t>
  </si>
  <si>
    <t>เงินฝากธนาคาร  -  ออมทรัพย์ (กรุงไทย) 301-3-18980-0</t>
  </si>
  <si>
    <t>เงินฝากธนาคาร  -  ออมทรัพย์ (ธ.ก.ส.) 01191-2-61324-5</t>
  </si>
  <si>
    <t>เงินฝากธนาคาร  -  ออมทรัพย์ (ธ.ก.ส.) 01191-2-51450-8</t>
  </si>
  <si>
    <t>เงินฝากธนาคาร  -  ประจำ (ออมสิน) 34558000132-8</t>
  </si>
  <si>
    <t>รายได้รัฐบาลค้างรับ</t>
  </si>
  <si>
    <t>เงินรับฝาก  (หมายเหตุ 3)</t>
  </si>
  <si>
    <t>เงินอุดหนุนเฉพาะกิจรัฐบาลค้างจ่าย (หมายเหตุ 4)</t>
  </si>
  <si>
    <t>รายจ่ายค้างจ่าย (หมายเหตุ 5)</t>
  </si>
  <si>
    <t>เงินสะสม (หมายเหตุ 6)</t>
  </si>
  <si>
    <t>รายได้จากรัฐบาลค้างรับ</t>
  </si>
  <si>
    <t xml:space="preserve">       -ภาษีบำรุงท้องที่</t>
  </si>
  <si>
    <t xml:space="preserve">       -ภาษีป้าย</t>
  </si>
  <si>
    <t>( หมายเหตุ 4 )</t>
  </si>
  <si>
    <t>รองปลัดเทศบาล รักษาราชการแทนปลัดเทศบาล</t>
  </si>
  <si>
    <t>ปฎิบัติหน้าที่นายกเทศมนตรีตำบลหินดาด</t>
  </si>
  <si>
    <t>นักบริหารงานการคลัง</t>
  </si>
  <si>
    <t>อาคารสำนักงาน</t>
  </si>
  <si>
    <t>โรงเก็บรถยนต์และโรงเก็บพัสดุ</t>
  </si>
  <si>
    <t>ป้ายประชาสัมพันธ์</t>
  </si>
  <si>
    <t>อาคารศูนย์พัฒนาเด็กเล็ก</t>
  </si>
  <si>
    <t>เสาสูง รับ-ส่งวิทยุ</t>
  </si>
  <si>
    <t>ตลาดสด</t>
  </si>
  <si>
    <t xml:space="preserve">   ก.ในการดับเพลิง</t>
  </si>
  <si>
    <t xml:space="preserve">   ง.ในการสาธารณะ</t>
  </si>
  <si>
    <t xml:space="preserve">   จ.ในการโยธา</t>
  </si>
  <si>
    <t xml:space="preserve">   ฉ.ครุภัณฑ์กีฬา</t>
  </si>
  <si>
    <t>ก.เงินรายได้</t>
  </si>
  <si>
    <t>ข.เงินสะสม</t>
  </si>
  <si>
    <t>ค.เงินอุดหนุนเฉพาะ</t>
  </si>
  <si>
    <t>(เงินอุดหนุนเฉพาะกิจที่ได้ก่อหนี้ผูกพันและยังไม่ได้เบิกจ่ายและเบิกจ่ายไม่ทัน)</t>
  </si>
  <si>
    <t>โครงการขุดลอกอ่างเก็บน้ำห้วยหินลาด</t>
  </si>
  <si>
    <t>โครงการปรับปรุงเสริมผิวจราจรแอสฟัลท์ทับถนนคอนกรีต สายทางพานิชยกุล</t>
  </si>
  <si>
    <t>(ชุมชนป่าสงวน)</t>
  </si>
  <si>
    <t>ตามใบอนุมัติประจำงวด</t>
  </si>
  <si>
    <t xml:space="preserve">หมายเหตุ 4 </t>
  </si>
  <si>
    <t>โครงการก่อสร้างวางท่อระบายน้ำ ซอยพลวงโพธิ์1 (ชุมชนพลวงโพธิ์พัฒนา)</t>
  </si>
  <si>
    <t>โครงการก่อสร้างวางท่อระบายน้ำ ซอยฟ้ารักษา  (ชุมชนโนนสง่า)</t>
  </si>
  <si>
    <t>โครงการก่อสร้างถนน คสล. ซอยเพิ่มสุข (ชุมชนเพชรเจริญ)</t>
  </si>
  <si>
    <t>โครงการก่อสร้างวางท่อระบายน้ำ ซอยจิตแกล้ว (ชุมชนหินดาด)</t>
  </si>
  <si>
    <t>โครงการก่อสร้างถนน คสล. สายเสาโทรศัพท์ (หลังขาหมู) (ชุมชนหินดาด)</t>
  </si>
  <si>
    <t>โครงการก่อสร้างวางท่อระบายน้ำ ซอยสายทอง (ชุมชนโนนสง่า)</t>
  </si>
  <si>
    <t>ทุนสำรองเงินสะสม 25% (5,626,933.54X25/100)</t>
  </si>
  <si>
    <t>รายรับประจำปีงบประมาณ 2559</t>
  </si>
  <si>
    <t>รายจ่ายประจำปีงบประมาณ 2559</t>
  </si>
  <si>
    <t>ลูกหนี้ภาษี ปี 2559</t>
  </si>
  <si>
    <t>ส่งเงินสมทบกองทุนเงินฝาก ก.ส.ท. 10% (4,218,423.16X10/100)</t>
  </si>
  <si>
    <t xml:space="preserve">     -เบี้ยยังชีพผู้สูงอายุ/ผู้พิการ/ผู้ป่วยเอดส์</t>
  </si>
  <si>
    <t xml:space="preserve">    เงินเดือน  </t>
  </si>
  <si>
    <t xml:space="preserve">    ค่าจ้างชั่วคราว  (รายละเอียด 2)</t>
  </si>
  <si>
    <t xml:space="preserve">    ค่าวัสดุ   (รายละเอียด 3)</t>
  </si>
  <si>
    <t xml:space="preserve">    เงินเดือน </t>
  </si>
  <si>
    <t>รายงานรายจ่ายที่ได้รับอนุมัติให้จ่ายจากเงินสะสม</t>
  </si>
  <si>
    <t>หมวด/ประเภท</t>
  </si>
  <si>
    <t>วันที่ได้รับ</t>
  </si>
  <si>
    <t>อนุมัติ</t>
  </si>
  <si>
    <t>-ตกเบิกพนักงานเทศบาล</t>
  </si>
  <si>
    <t>เงินเดือน</t>
  </si>
  <si>
    <t>-โครงการก่อสร้างรั้วรอบซุ้มเฉลิมพระเกียร (ชุมชนป่าสงวน)</t>
  </si>
  <si>
    <t>-โครงการก่อสร้างรั้วรอบสระน้ำบ้านหลุมดิน (ชุมชนหลุมดิน)</t>
  </si>
  <si>
    <t>-โครงการปรับปรุงซ่อมแซมท่อระบายน้ำคลองอีสานเขียว</t>
  </si>
  <si>
    <t>-โครงการก่อสร้างถนนหินคลุกสายบ้านนายที</t>
  </si>
  <si>
    <t>จำนวนเงินที่ได้รับอนุมัติ</t>
  </si>
  <si>
    <t>จ่ายขาด</t>
  </si>
  <si>
    <t>ยืมเงินสะสม</t>
  </si>
  <si>
    <t>คงเหลือเบิกจ่าย</t>
  </si>
  <si>
    <t>อนุมัติโดยผู้บริหาร</t>
  </si>
  <si>
    <t>สมัยสามัญ สมัยที่ 4</t>
  </si>
  <si>
    <t>ประจำปี 2558</t>
  </si>
  <si>
    <t>วันที่ 23 ธ.ค.58</t>
  </si>
  <si>
    <t>รายละเอียดเงินสะสมรับระหว่างปี  ปีงบประมาณ  2559</t>
  </si>
  <si>
    <t>(ตั้งแต่เดือน ตุลาคม 2558 - กันยายน 2559)</t>
  </si>
  <si>
    <t>เบิกเกินส่งคืน</t>
  </si>
  <si>
    <t>22 ต.ค.58</t>
  </si>
  <si>
    <t>13 มิ.ย.59</t>
  </si>
  <si>
    <t>-ส่งคืนค่าตอบแทนสมาชิกสภาเทศบาล ประจำปี งปม. 2554</t>
  </si>
  <si>
    <t>14 มิ.ย.59</t>
  </si>
  <si>
    <t>15 มิ.ย.59</t>
  </si>
  <si>
    <t>28 มิ.ย.59</t>
  </si>
  <si>
    <t>23 มิ.ย.59</t>
  </si>
  <si>
    <t>30 มิ.ย.59</t>
  </si>
  <si>
    <t>4 ก.ค.59</t>
  </si>
  <si>
    <t>5 ก.ค.59</t>
  </si>
  <si>
    <t>8 ก.ค.59</t>
  </si>
  <si>
    <t>12 ก.ค.59</t>
  </si>
  <si>
    <t>21 ก.ค.59</t>
  </si>
  <si>
    <t>26 ก.ค.59</t>
  </si>
  <si>
    <t>28 ก.ค.59</t>
  </si>
  <si>
    <t>29 ก.ค.59</t>
  </si>
  <si>
    <t>1 ส.ค.59</t>
  </si>
  <si>
    <t>3 ส.ค.59</t>
  </si>
  <si>
    <t>5 ส.ค.59</t>
  </si>
  <si>
    <t>10 ส.ค.59</t>
  </si>
  <si>
    <t>18 ส.ค.59</t>
  </si>
  <si>
    <t>1 ก.ย.59</t>
  </si>
  <si>
    <t>2 ก.ย.59</t>
  </si>
  <si>
    <t>6 ก.ย.59</t>
  </si>
  <si>
    <t>14 ก.ย.59</t>
  </si>
  <si>
    <t>24 ก.ย.59</t>
  </si>
  <si>
    <t>30 ก.ย.59</t>
  </si>
  <si>
    <t>-โครงการเย็นทั่วหล้ามหาสงกรานต์ ปี 2558</t>
  </si>
  <si>
    <t>-เงินสมทบกองทุนประกันสังคม ปี 2558</t>
  </si>
  <si>
    <t>-ส่งคืน เงินรับฝาก-อสม.รอคืนจังหวัด ปี 2558</t>
  </si>
  <si>
    <t>ส่นคืน เงินรับฝาก-ประกันสังคม</t>
  </si>
  <si>
    <t>-ค่าปรับผิดสัญญา โครงการจัดตั้งศูนย์ออกกำลังกาย ปี 2557</t>
  </si>
  <si>
    <t>18 พ.ย.58</t>
  </si>
  <si>
    <t>หมายเหตุ 5</t>
  </si>
  <si>
    <t>รายละเอียดภาษีค้างชำระ</t>
  </si>
  <si>
    <t>เทศบาลตำบลหินดาด อำเภอห้วยแถลง</t>
  </si>
  <si>
    <t>ปี งปม.</t>
  </si>
  <si>
    <t>การเร่งรัดลูกหนี้</t>
  </si>
  <si>
    <t>ค้างชำระตามหนังสือ</t>
  </si>
  <si>
    <t>จำนวนราย</t>
  </si>
  <si>
    <t>ลงชื่อ</t>
  </si>
  <si>
    <t>ผู้รายงาน</t>
  </si>
  <si>
    <t>(นางสาวจุฑาพร   หนาแน่น)</t>
  </si>
  <si>
    <t>ตำแหน่ง  ผู้ช่วยเจ้าหน้าที่จัดเก็บรายได้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</si>
</sst>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[$-41E]d\ mmmm\ yyyy"/>
    <numFmt numFmtId="204" formatCode="#,##0.00_ ;\-#,##0.00\ "/>
    <numFmt numFmtId="205" formatCode="_-* #,##0.0_-;\-* #,##0.0_-;_-* &quot;-&quot;??_-;_-@_-"/>
    <numFmt numFmtId="206" formatCode="_-* #,##0_-;\-* #,##0_-;_-* &quot;-&quot;??_-;_-@_-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  <numFmt numFmtId="211" formatCode="[$-409]dddd\,\ mmmm\ dd\,\ yyyy"/>
    <numFmt numFmtId="212" formatCode="[$-409]h:mm:ss\ AM/PM"/>
    <numFmt numFmtId="213" formatCode="0.00_);\(0.00\)"/>
    <numFmt numFmtId="214" formatCode="[$-107041E]d\ mmm\ yy;@"/>
    <numFmt numFmtId="215" formatCode="[$-107041E]d\ mmmm\ yyyy;@"/>
    <numFmt numFmtId="216" formatCode="[$-101041E]d\ mmm\ yy;@"/>
    <numFmt numFmtId="217" formatCode="[$-F800]dddd\,\ mmmm\ dd\,\ yyyy"/>
    <numFmt numFmtId="218" formatCode="_-* #,##0.000_-;\-* #,##0.000_-;_-* &quot;-&quot;??_-;_-@_-"/>
    <numFmt numFmtId="219" formatCode="_-* #,##0.0000_-;\-* #,##0.0000_-;_-* &quot;-&quot;??_-;_-@_-"/>
    <numFmt numFmtId="220" formatCode="0.0"/>
    <numFmt numFmtId="221" formatCode="_-* #,##0.00000_-;\-* #,##0.00000_-;_-* &quot;-&quot;??_-;_-@_-"/>
    <numFmt numFmtId="222" formatCode="_-* #,##0.000000_-;\-* #,##0.000000_-;_-* &quot;-&quot;??_-;_-@_-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ngsanaUPC"/>
      <family val="1"/>
    </font>
    <font>
      <b/>
      <sz val="16"/>
      <name val="TH SarabunPSK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8"/>
      <name val="TH SarabunPSK"/>
      <family val="2"/>
    </font>
    <font>
      <b/>
      <sz val="10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5"/>
      <name val="TH SarabunPSK"/>
      <family val="2"/>
    </font>
    <font>
      <sz val="8"/>
      <name val="TH SarabunPSK"/>
      <family val="2"/>
    </font>
    <font>
      <b/>
      <sz val="18"/>
      <name val="TH SarabunPSK"/>
      <family val="2"/>
    </font>
    <font>
      <b/>
      <u val="single"/>
      <sz val="14"/>
      <name val="TH SarabunPSK"/>
      <family val="2"/>
    </font>
    <font>
      <sz val="11"/>
      <name val="TH SarabunPSK"/>
      <family val="2"/>
    </font>
    <font>
      <sz val="14"/>
      <name val="Cordia New"/>
      <family val="2"/>
    </font>
    <font>
      <sz val="8"/>
      <name val="Arial"/>
      <family val="0"/>
    </font>
    <font>
      <sz val="16"/>
      <name val="Angsana New"/>
      <family val="1"/>
    </font>
    <font>
      <sz val="14"/>
      <name val="Angsana New"/>
      <family val="1"/>
    </font>
    <font>
      <b/>
      <sz val="10"/>
      <name val="Arial"/>
      <family val="2"/>
    </font>
    <font>
      <b/>
      <u val="single"/>
      <sz val="16"/>
      <name val="TH SarabunPSK"/>
      <family val="2"/>
    </font>
    <font>
      <sz val="10"/>
      <name val="TH SarabunPSK"/>
      <family val="2"/>
    </font>
    <font>
      <b/>
      <sz val="11"/>
      <name val="TH SarabunPSK"/>
      <family val="2"/>
    </font>
    <font>
      <b/>
      <u val="single"/>
      <sz val="11"/>
      <name val="TH SarabunPSK"/>
      <family val="2"/>
    </font>
    <font>
      <sz val="14"/>
      <color indexed="10"/>
      <name val="TH SarabunPSK"/>
      <family val="2"/>
    </font>
    <font>
      <u val="single"/>
      <sz val="14"/>
      <name val="TH SarabunPSK"/>
      <family val="2"/>
    </font>
    <font>
      <sz val="11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23" borderId="1" applyNumberFormat="0" applyAlignment="0" applyProtection="0"/>
    <xf numFmtId="0" fontId="59" fillId="24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46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43" fontId="5" fillId="0" borderId="0" xfId="38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3" fontId="5" fillId="0" borderId="14" xfId="38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49" fontId="5" fillId="0" borderId="15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3" fontId="5" fillId="0" borderId="17" xfId="38" applyFont="1" applyBorder="1" applyAlignment="1">
      <alignment/>
    </xf>
    <xf numFmtId="0" fontId="12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5" fillId="0" borderId="15" xfId="54" applyFont="1" applyBorder="1">
      <alignment/>
      <protection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3" fontId="5" fillId="0" borderId="21" xfId="38" applyFont="1" applyBorder="1" applyAlignment="1">
      <alignment/>
    </xf>
    <xf numFmtId="0" fontId="5" fillId="0" borderId="21" xfId="0" applyFont="1" applyBorder="1" applyAlignment="1">
      <alignment horizontal="center"/>
    </xf>
    <xf numFmtId="0" fontId="14" fillId="0" borderId="15" xfId="0" applyFont="1" applyBorder="1" applyAlignment="1">
      <alignment/>
    </xf>
    <xf numFmtId="49" fontId="5" fillId="0" borderId="17" xfId="54" applyNumberFormat="1" applyFont="1" applyBorder="1" applyAlignment="1">
      <alignment horizontal="center"/>
      <protection/>
    </xf>
    <xf numFmtId="0" fontId="5" fillId="0" borderId="0" xfId="54" applyFont="1" applyBorder="1" applyAlignment="1">
      <alignment horizontal="left" vertical="center"/>
      <protection/>
    </xf>
    <xf numFmtId="43" fontId="5" fillId="0" borderId="17" xfId="38" applyFont="1" applyBorder="1" applyAlignment="1">
      <alignment horizontal="right"/>
    </xf>
    <xf numFmtId="0" fontId="5" fillId="0" borderId="0" xfId="54" applyFont="1" applyBorder="1">
      <alignment/>
      <protection/>
    </xf>
    <xf numFmtId="49" fontId="5" fillId="0" borderId="15" xfId="54" applyNumberFormat="1" applyFont="1" applyBorder="1" applyAlignment="1">
      <alignment horizontal="center"/>
      <protection/>
    </xf>
    <xf numFmtId="0" fontId="5" fillId="0" borderId="19" xfId="0" applyFont="1" applyBorder="1" applyAlignment="1">
      <alignment/>
    </xf>
    <xf numFmtId="43" fontId="5" fillId="0" borderId="21" xfId="38" applyFont="1" applyBorder="1" applyAlignment="1">
      <alignment horizontal="right"/>
    </xf>
    <xf numFmtId="0" fontId="6" fillId="0" borderId="11" xfId="0" applyFont="1" applyBorder="1" applyAlignment="1">
      <alignment/>
    </xf>
    <xf numFmtId="43" fontId="5" fillId="0" borderId="12" xfId="0" applyNumberFormat="1" applyFont="1" applyBorder="1" applyAlignment="1">
      <alignment/>
    </xf>
    <xf numFmtId="43" fontId="5" fillId="0" borderId="13" xfId="0" applyNumberFormat="1" applyFont="1" applyBorder="1" applyAlignment="1">
      <alignment/>
    </xf>
    <xf numFmtId="43" fontId="5" fillId="0" borderId="14" xfId="38" applyFont="1" applyBorder="1" applyAlignment="1">
      <alignment horizontal="right"/>
    </xf>
    <xf numFmtId="0" fontId="4" fillId="0" borderId="15" xfId="0" applyFont="1" applyBorder="1" applyAlignment="1">
      <alignment/>
    </xf>
    <xf numFmtId="43" fontId="5" fillId="0" borderId="0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5" xfId="0" applyNumberFormat="1" applyFont="1" applyBorder="1" applyAlignment="1">
      <alignment/>
    </xf>
    <xf numFmtId="43" fontId="5" fillId="0" borderId="0" xfId="38" applyFont="1" applyBorder="1" applyAlignment="1">
      <alignment horizontal="right"/>
    </xf>
    <xf numFmtId="43" fontId="5" fillId="0" borderId="16" xfId="38" applyFont="1" applyBorder="1" applyAlignment="1">
      <alignment/>
    </xf>
    <xf numFmtId="0" fontId="16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6" xfId="0" applyFont="1" applyBorder="1" applyAlignment="1">
      <alignment vertical="center"/>
    </xf>
    <xf numFmtId="0" fontId="7" fillId="0" borderId="17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43" fontId="8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43" fontId="8" fillId="0" borderId="23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43" fontId="8" fillId="0" borderId="23" xfId="38" applyFont="1" applyBorder="1" applyAlignment="1">
      <alignment horizontal="center" vertical="center"/>
    </xf>
    <xf numFmtId="49" fontId="8" fillId="0" borderId="23" xfId="38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43" fontId="8" fillId="0" borderId="24" xfId="0" applyNumberFormat="1" applyFont="1" applyBorder="1" applyAlignment="1">
      <alignment horizontal="center" vertical="center"/>
    </xf>
    <xf numFmtId="43" fontId="8" fillId="0" borderId="10" xfId="38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54" applyFont="1">
      <alignment/>
      <protection/>
    </xf>
    <xf numFmtId="0" fontId="5" fillId="0" borderId="0" xfId="50" applyFont="1">
      <alignment/>
      <protection/>
    </xf>
    <xf numFmtId="0" fontId="16" fillId="0" borderId="0" xfId="50" applyFont="1" applyBorder="1" applyAlignment="1">
      <alignment horizontal="center"/>
      <protection/>
    </xf>
    <xf numFmtId="0" fontId="13" fillId="0" borderId="0" xfId="50" applyFont="1">
      <alignment/>
      <protection/>
    </xf>
    <xf numFmtId="0" fontId="13" fillId="0" borderId="17" xfId="50" applyFont="1" applyBorder="1">
      <alignment/>
      <protection/>
    </xf>
    <xf numFmtId="43" fontId="13" fillId="0" borderId="0" xfId="40" applyFont="1" applyAlignment="1">
      <alignment/>
    </xf>
    <xf numFmtId="194" fontId="13" fillId="0" borderId="17" xfId="50" applyNumberFormat="1" applyFont="1" applyBorder="1">
      <alignment/>
      <protection/>
    </xf>
    <xf numFmtId="43" fontId="9" fillId="0" borderId="25" xfId="40" applyFont="1" applyBorder="1" applyAlignment="1">
      <alignment horizontal="center"/>
    </xf>
    <xf numFmtId="43" fontId="9" fillId="0" borderId="25" xfId="40" applyFont="1" applyBorder="1" applyAlignment="1">
      <alignment/>
    </xf>
    <xf numFmtId="194" fontId="9" fillId="0" borderId="25" xfId="50" applyNumberFormat="1" applyFont="1" applyBorder="1">
      <alignment/>
      <protection/>
    </xf>
    <xf numFmtId="0" fontId="9" fillId="0" borderId="17" xfId="0" applyFont="1" applyBorder="1" applyAlignment="1">
      <alignment/>
    </xf>
    <xf numFmtId="0" fontId="13" fillId="0" borderId="17" xfId="0" applyFont="1" applyBorder="1" applyAlignment="1">
      <alignment/>
    </xf>
    <xf numFmtId="43" fontId="13" fillId="0" borderId="17" xfId="38" applyFont="1" applyBorder="1" applyAlignment="1">
      <alignment/>
    </xf>
    <xf numFmtId="43" fontId="13" fillId="0" borderId="17" xfId="38" applyFont="1" applyBorder="1" applyAlignment="1">
      <alignment/>
    </xf>
    <xf numFmtId="43" fontId="9" fillId="0" borderId="17" xfId="38" applyFont="1" applyBorder="1" applyAlignment="1">
      <alignment/>
    </xf>
    <xf numFmtId="43" fontId="5" fillId="0" borderId="0" xfId="42" applyFont="1" applyAlignment="1">
      <alignment/>
    </xf>
    <xf numFmtId="43" fontId="8" fillId="0" borderId="0" xfId="38" applyFont="1" applyBorder="1" applyAlignment="1">
      <alignment/>
    </xf>
    <xf numFmtId="43" fontId="8" fillId="0" borderId="0" xfId="0" applyNumberFormat="1" applyFont="1" applyAlignment="1">
      <alignment/>
    </xf>
    <xf numFmtId="0" fontId="13" fillId="0" borderId="0" xfId="0" applyFont="1" applyAlignment="1">
      <alignment/>
    </xf>
    <xf numFmtId="0" fontId="21" fillId="0" borderId="0" xfId="0" applyFont="1" applyAlignment="1">
      <alignment/>
    </xf>
    <xf numFmtId="0" fontId="8" fillId="0" borderId="0" xfId="0" applyFont="1" applyAlignment="1">
      <alignment horizontal="right"/>
    </xf>
    <xf numFmtId="43" fontId="8" fillId="0" borderId="0" xfId="38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3" fontId="7" fillId="0" borderId="0" xfId="42" applyFont="1" applyAlignment="1">
      <alignment horizontal="center"/>
    </xf>
    <xf numFmtId="43" fontId="8" fillId="0" borderId="0" xfId="42" applyFont="1" applyAlignment="1">
      <alignment/>
    </xf>
    <xf numFmtId="0" fontId="17" fillId="0" borderId="0" xfId="0" applyFont="1" applyAlignment="1">
      <alignment/>
    </xf>
    <xf numFmtId="43" fontId="8" fillId="0" borderId="0" xfId="42" applyFont="1" applyBorder="1" applyAlignment="1">
      <alignment horizontal="right"/>
    </xf>
    <xf numFmtId="43" fontId="8" fillId="0" borderId="0" xfId="42" applyFont="1" applyBorder="1" applyAlignment="1">
      <alignment/>
    </xf>
    <xf numFmtId="43" fontId="8" fillId="0" borderId="0" xfId="0" applyNumberFormat="1" applyFont="1" applyBorder="1" applyAlignment="1">
      <alignment/>
    </xf>
    <xf numFmtId="0" fontId="8" fillId="0" borderId="0" xfId="54" applyFont="1">
      <alignment/>
      <protection/>
    </xf>
    <xf numFmtId="0" fontId="22" fillId="0" borderId="0" xfId="54" applyFont="1">
      <alignment/>
      <protection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3" fontId="22" fillId="0" borderId="0" xfId="38" applyFont="1" applyAlignment="1">
      <alignment/>
    </xf>
    <xf numFmtId="0" fontId="2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3" fontId="7" fillId="0" borderId="26" xfId="38" applyFont="1" applyBorder="1" applyAlignment="1">
      <alignment/>
    </xf>
    <xf numFmtId="43" fontId="7" fillId="0" borderId="0" xfId="38" applyFont="1" applyBorder="1" applyAlignment="1">
      <alignment/>
    </xf>
    <xf numFmtId="0" fontId="8" fillId="0" borderId="0" xfId="0" applyFont="1" applyAlignment="1">
      <alignment vertical="distributed" shrinkToFit="1"/>
    </xf>
    <xf numFmtId="43" fontId="8" fillId="0" borderId="0" xfId="0" applyNumberFormat="1" applyFont="1" applyBorder="1" applyAlignment="1">
      <alignment/>
    </xf>
    <xf numFmtId="43" fontId="7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43" fontId="8" fillId="0" borderId="17" xfId="38" applyFont="1" applyBorder="1" applyAlignment="1">
      <alignment/>
    </xf>
    <xf numFmtId="43" fontId="7" fillId="0" borderId="25" xfId="38" applyFont="1" applyBorder="1" applyAlignment="1">
      <alignment horizontal="center"/>
    </xf>
    <xf numFmtId="0" fontId="5" fillId="0" borderId="0" xfId="0" applyFont="1" applyFill="1" applyAlignment="1">
      <alignment/>
    </xf>
    <xf numFmtId="43" fontId="5" fillId="0" borderId="0" xfId="38" applyFont="1" applyFill="1" applyAlignment="1">
      <alignment/>
    </xf>
    <xf numFmtId="43" fontId="5" fillId="0" borderId="0" xfId="38" applyFont="1" applyFill="1" applyBorder="1" applyAlignment="1">
      <alignment/>
    </xf>
    <xf numFmtId="43" fontId="5" fillId="0" borderId="0" xfId="38" applyFont="1" applyFill="1" applyBorder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Fill="1" applyBorder="1" applyAlignment="1">
      <alignment horizontal="right"/>
    </xf>
    <xf numFmtId="0" fontId="24" fillId="0" borderId="0" xfId="0" applyFont="1" applyAlignment="1">
      <alignment/>
    </xf>
    <xf numFmtId="43" fontId="5" fillId="0" borderId="0" xfId="38" applyFont="1" applyAlignment="1">
      <alignment/>
    </xf>
    <xf numFmtId="49" fontId="5" fillId="0" borderId="0" xfId="38" applyNumberFormat="1" applyFont="1" applyBorder="1" applyAlignment="1">
      <alignment/>
    </xf>
    <xf numFmtId="43" fontId="5" fillId="0" borderId="19" xfId="38" applyNumberFormat="1" applyFont="1" applyFill="1" applyBorder="1" applyAlignment="1">
      <alignment horizontal="right"/>
    </xf>
    <xf numFmtId="43" fontId="4" fillId="0" borderId="26" xfId="38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43" fontId="5" fillId="0" borderId="19" xfId="38" applyFont="1" applyBorder="1" applyAlignment="1">
      <alignment/>
    </xf>
    <xf numFmtId="43" fontId="5" fillId="0" borderId="19" xfId="38" applyNumberFormat="1" applyFont="1" applyBorder="1" applyAlignment="1">
      <alignment/>
    </xf>
    <xf numFmtId="0" fontId="24" fillId="0" borderId="0" xfId="0" applyFont="1" applyBorder="1" applyAlignment="1">
      <alignment/>
    </xf>
    <xf numFmtId="204" fontId="5" fillId="0" borderId="0" xfId="38" applyNumberFormat="1" applyFont="1" applyBorder="1" applyAlignment="1">
      <alignment/>
    </xf>
    <xf numFmtId="0" fontId="2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3" fontId="5" fillId="0" borderId="0" xfId="38" applyFont="1" applyAlignment="1">
      <alignment/>
    </xf>
    <xf numFmtId="0" fontId="6" fillId="0" borderId="0" xfId="0" applyFont="1" applyAlignment="1">
      <alignment/>
    </xf>
    <xf numFmtId="43" fontId="5" fillId="0" borderId="0" xfId="38" applyFont="1" applyBorder="1" applyAlignment="1">
      <alignment/>
    </xf>
    <xf numFmtId="43" fontId="4" fillId="0" borderId="27" xfId="38" applyFont="1" applyBorder="1" applyAlignment="1">
      <alignment/>
    </xf>
    <xf numFmtId="0" fontId="27" fillId="0" borderId="28" xfId="0" applyFont="1" applyBorder="1" applyAlignment="1">
      <alignment/>
    </xf>
    <xf numFmtId="43" fontId="18" fillId="0" borderId="28" xfId="42" applyFont="1" applyBorder="1" applyAlignment="1">
      <alignment/>
    </xf>
    <xf numFmtId="43" fontId="18" fillId="0" borderId="28" xfId="42" applyFont="1" applyBorder="1" applyAlignment="1">
      <alignment horizontal="center"/>
    </xf>
    <xf numFmtId="0" fontId="18" fillId="0" borderId="23" xfId="0" applyFont="1" applyBorder="1" applyAlignment="1">
      <alignment/>
    </xf>
    <xf numFmtId="43" fontId="18" fillId="0" borderId="23" xfId="42" applyFont="1" applyBorder="1" applyAlignment="1">
      <alignment/>
    </xf>
    <xf numFmtId="43" fontId="18" fillId="0" borderId="23" xfId="42" applyFont="1" applyBorder="1" applyAlignment="1">
      <alignment horizontal="center"/>
    </xf>
    <xf numFmtId="0" fontId="18" fillId="33" borderId="23" xfId="0" applyFont="1" applyFill="1" applyBorder="1" applyAlignment="1">
      <alignment/>
    </xf>
    <xf numFmtId="43" fontId="18" fillId="33" borderId="23" xfId="42" applyFont="1" applyFill="1" applyBorder="1" applyAlignment="1">
      <alignment/>
    </xf>
    <xf numFmtId="43" fontId="18" fillId="33" borderId="23" xfId="42" applyFont="1" applyFill="1" applyBorder="1" applyAlignment="1">
      <alignment horizontal="center"/>
    </xf>
    <xf numFmtId="43" fontId="18" fillId="0" borderId="29" xfId="42" applyFont="1" applyBorder="1" applyAlignment="1">
      <alignment/>
    </xf>
    <xf numFmtId="43" fontId="18" fillId="0" borderId="30" xfId="42" applyFont="1" applyBorder="1" applyAlignment="1">
      <alignment/>
    </xf>
    <xf numFmtId="43" fontId="18" fillId="0" borderId="30" xfId="42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7" fillId="0" borderId="14" xfId="0" applyFont="1" applyBorder="1" applyAlignment="1">
      <alignment/>
    </xf>
    <xf numFmtId="43" fontId="18" fillId="0" borderId="31" xfId="42" applyFont="1" applyBorder="1" applyAlignment="1">
      <alignment/>
    </xf>
    <xf numFmtId="0" fontId="26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43" fontId="18" fillId="0" borderId="0" xfId="0" applyNumberFormat="1" applyFont="1" applyBorder="1" applyAlignment="1">
      <alignment vertical="center"/>
    </xf>
    <xf numFmtId="43" fontId="18" fillId="15" borderId="25" xfId="42" applyFont="1" applyFill="1" applyBorder="1" applyAlignment="1">
      <alignment vertical="center"/>
    </xf>
    <xf numFmtId="43" fontId="18" fillId="19" borderId="25" xfId="42" applyFont="1" applyFill="1" applyBorder="1" applyAlignment="1">
      <alignment vertical="center"/>
    </xf>
    <xf numFmtId="43" fontId="26" fillId="19" borderId="25" xfId="42" applyFont="1" applyFill="1" applyBorder="1" applyAlignment="1">
      <alignment vertical="center"/>
    </xf>
    <xf numFmtId="43" fontId="26" fillId="19" borderId="25" xfId="42" applyFont="1" applyFill="1" applyBorder="1" applyAlignment="1">
      <alignment horizontal="center" vertical="center"/>
    </xf>
    <xf numFmtId="43" fontId="18" fillId="18" borderId="32" xfId="0" applyNumberFormat="1" applyFont="1" applyFill="1" applyBorder="1" applyAlignment="1">
      <alignment vertical="center"/>
    </xf>
    <xf numFmtId="0" fontId="7" fillId="0" borderId="10" xfId="54" applyFont="1" applyBorder="1" applyAlignment="1">
      <alignment horizontal="center"/>
      <protection/>
    </xf>
    <xf numFmtId="0" fontId="8" fillId="0" borderId="14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1" xfId="0" applyFont="1" applyBorder="1" applyAlignment="1">
      <alignment/>
    </xf>
    <xf numFmtId="43" fontId="8" fillId="0" borderId="14" xfId="38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0" fontId="8" fillId="0" borderId="16" xfId="0" applyFont="1" applyBorder="1" applyAlignment="1">
      <alignment/>
    </xf>
    <xf numFmtId="49" fontId="8" fillId="0" borderId="17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43" fontId="8" fillId="0" borderId="17" xfId="38" applyFont="1" applyBorder="1" applyAlignment="1">
      <alignment horizontal="center"/>
    </xf>
    <xf numFmtId="43" fontId="8" fillId="0" borderId="16" xfId="38" applyFont="1" applyBorder="1" applyAlignment="1">
      <alignment/>
    </xf>
    <xf numFmtId="0" fontId="8" fillId="0" borderId="15" xfId="54" applyFont="1" applyBorder="1">
      <alignment/>
      <protection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54" applyFont="1" applyBorder="1" applyAlignment="1">
      <alignment horizontal="center" vertical="center"/>
      <protection/>
    </xf>
    <xf numFmtId="43" fontId="8" fillId="0" borderId="17" xfId="38" applyFont="1" applyBorder="1" applyAlignment="1">
      <alignment horizontal="center" vertical="center"/>
    </xf>
    <xf numFmtId="0" fontId="7" fillId="0" borderId="17" xfId="54" applyFont="1" applyBorder="1" applyAlignment="1">
      <alignment horizontal="center" vertical="center"/>
      <protection/>
    </xf>
    <xf numFmtId="0" fontId="8" fillId="0" borderId="16" xfId="54" applyFont="1" applyBorder="1" applyAlignment="1">
      <alignment horizontal="left" vertical="center"/>
      <protection/>
    </xf>
    <xf numFmtId="49" fontId="8" fillId="0" borderId="17" xfId="54" applyNumberFormat="1" applyFont="1" applyBorder="1" applyAlignment="1">
      <alignment horizontal="center"/>
      <protection/>
    </xf>
    <xf numFmtId="43" fontId="8" fillId="0" borderId="17" xfId="38" applyFont="1" applyBorder="1" applyAlignment="1">
      <alignment horizontal="right"/>
    </xf>
    <xf numFmtId="0" fontId="8" fillId="0" borderId="16" xfId="54" applyFont="1" applyBorder="1">
      <alignment/>
      <protection/>
    </xf>
    <xf numFmtId="0" fontId="12" fillId="0" borderId="16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0" xfId="0" applyFont="1" applyBorder="1" applyAlignment="1">
      <alignment/>
    </xf>
    <xf numFmtId="49" fontId="8" fillId="0" borderId="21" xfId="0" applyNumberFormat="1" applyFont="1" applyBorder="1" applyAlignment="1">
      <alignment horizontal="center"/>
    </xf>
    <xf numFmtId="43" fontId="8" fillId="0" borderId="21" xfId="38" applyFont="1" applyBorder="1" applyAlignment="1">
      <alignment/>
    </xf>
    <xf numFmtId="43" fontId="7" fillId="34" borderId="25" xfId="38" applyFont="1" applyFill="1" applyBorder="1" applyAlignment="1">
      <alignment/>
    </xf>
    <xf numFmtId="0" fontId="18" fillId="0" borderId="17" xfId="0" applyFont="1" applyBorder="1" applyAlignment="1">
      <alignment/>
    </xf>
    <xf numFmtId="43" fontId="18" fillId="0" borderId="17" xfId="42" applyFont="1" applyBorder="1" applyAlignment="1">
      <alignment/>
    </xf>
    <xf numFmtId="0" fontId="18" fillId="0" borderId="24" xfId="0" applyFont="1" applyBorder="1" applyAlignment="1">
      <alignment/>
    </xf>
    <xf numFmtId="43" fontId="18" fillId="0" borderId="24" xfId="42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33" xfId="54" applyFont="1" applyBorder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33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 horizontal="center"/>
    </xf>
    <xf numFmtId="43" fontId="8" fillId="0" borderId="14" xfId="38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3" fontId="7" fillId="9" borderId="25" xfId="38" applyFont="1" applyFill="1" applyBorder="1" applyAlignment="1">
      <alignment horizontal="center"/>
    </xf>
    <xf numFmtId="43" fontId="7" fillId="9" borderId="25" xfId="38" applyFont="1" applyFill="1" applyBorder="1" applyAlignment="1">
      <alignment/>
    </xf>
    <xf numFmtId="0" fontId="17" fillId="0" borderId="15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17" fillId="0" borderId="11" xfId="0" applyFont="1" applyBorder="1" applyAlignment="1">
      <alignment/>
    </xf>
    <xf numFmtId="0" fontId="66" fillId="0" borderId="0" xfId="0" applyFont="1" applyBorder="1" applyAlignment="1">
      <alignment horizontal="center"/>
    </xf>
    <xf numFmtId="0" fontId="6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 horizontal="left"/>
    </xf>
    <xf numFmtId="0" fontId="8" fillId="0" borderId="14" xfId="54" applyFont="1" applyBorder="1" applyAlignment="1">
      <alignment horizontal="center" vertical="center"/>
      <protection/>
    </xf>
    <xf numFmtId="0" fontId="8" fillId="0" borderId="14" xfId="54" applyFont="1" applyBorder="1" applyAlignment="1">
      <alignment horizontal="left" vertical="center"/>
      <protection/>
    </xf>
    <xf numFmtId="49" fontId="8" fillId="0" borderId="14" xfId="54" applyNumberFormat="1" applyFont="1" applyBorder="1" applyAlignment="1">
      <alignment horizontal="center"/>
      <protection/>
    </xf>
    <xf numFmtId="0" fontId="8" fillId="0" borderId="15" xfId="0" applyFont="1" applyBorder="1" applyAlignment="1">
      <alignment vertical="center"/>
    </xf>
    <xf numFmtId="0" fontId="8" fillId="0" borderId="18" xfId="54" applyFont="1" applyBorder="1">
      <alignment/>
      <protection/>
    </xf>
    <xf numFmtId="49" fontId="8" fillId="0" borderId="21" xfId="54" applyNumberFormat="1" applyFont="1" applyBorder="1" applyAlignment="1">
      <alignment horizontal="center"/>
      <protection/>
    </xf>
    <xf numFmtId="0" fontId="8" fillId="0" borderId="0" xfId="54" applyFont="1" applyAlignment="1">
      <alignment horizontal="center"/>
      <protection/>
    </xf>
    <xf numFmtId="43" fontId="8" fillId="0" borderId="14" xfId="38" applyFont="1" applyBorder="1" applyAlignment="1">
      <alignment vertical="center"/>
    </xf>
    <xf numFmtId="43" fontId="8" fillId="0" borderId="17" xfId="38" applyFont="1" applyBorder="1" applyAlignment="1">
      <alignment/>
    </xf>
    <xf numFmtId="43" fontId="8" fillId="0" borderId="21" xfId="38" applyFont="1" applyBorder="1" applyAlignment="1">
      <alignment/>
    </xf>
    <xf numFmtId="43" fontId="7" fillId="35" borderId="10" xfId="38" applyFont="1" applyFill="1" applyBorder="1" applyAlignment="1">
      <alignment/>
    </xf>
    <xf numFmtId="43" fontId="8" fillId="0" borderId="0" xfId="38" applyFont="1" applyAlignment="1">
      <alignment/>
    </xf>
    <xf numFmtId="0" fontId="7" fillId="0" borderId="13" xfId="0" applyFont="1" applyBorder="1" applyAlignment="1">
      <alignment/>
    </xf>
    <xf numFmtId="43" fontId="7" fillId="35" borderId="25" xfId="38" applyFont="1" applyFill="1" applyBorder="1" applyAlignment="1">
      <alignment/>
    </xf>
    <xf numFmtId="0" fontId="28" fillId="0" borderId="0" xfId="0" applyFont="1" applyAlignment="1" applyProtection="1">
      <alignment/>
      <protection/>
    </xf>
    <xf numFmtId="43" fontId="28" fillId="0" borderId="0" xfId="38" applyFont="1" applyAlignment="1" applyProtection="1">
      <alignment/>
      <protection/>
    </xf>
    <xf numFmtId="0" fontId="29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43" fontId="8" fillId="0" borderId="0" xfId="38" applyFont="1" applyAlignment="1" applyProtection="1">
      <alignment/>
      <protection/>
    </xf>
    <xf numFmtId="43" fontId="7" fillId="0" borderId="34" xfId="38" applyFont="1" applyBorder="1" applyAlignment="1" applyProtection="1">
      <alignment/>
      <protection/>
    </xf>
    <xf numFmtId="43" fontId="8" fillId="0" borderId="0" xfId="38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3" fontId="8" fillId="0" borderId="0" xfId="38" applyFont="1" applyBorder="1" applyAlignment="1" applyProtection="1">
      <alignment horizontal="center"/>
      <protection/>
    </xf>
    <xf numFmtId="43" fontId="8" fillId="0" borderId="0" xfId="38" applyFont="1" applyAlignment="1" applyProtection="1">
      <alignment horizontal="left"/>
      <protection/>
    </xf>
    <xf numFmtId="43" fontId="8" fillId="0" borderId="35" xfId="38" applyFont="1" applyBorder="1" applyAlignment="1" applyProtection="1">
      <alignment/>
      <protection/>
    </xf>
    <xf numFmtId="43" fontId="8" fillId="0" borderId="19" xfId="38" applyFont="1" applyBorder="1" applyAlignment="1" applyProtection="1">
      <alignment/>
      <protection/>
    </xf>
    <xf numFmtId="43" fontId="7" fillId="0" borderId="0" xfId="38" applyFont="1" applyAlignment="1" applyProtection="1">
      <alignment horizontal="left"/>
      <protection/>
    </xf>
    <xf numFmtId="43" fontId="7" fillId="0" borderId="26" xfId="57" applyNumberFormat="1" applyFont="1" applyBorder="1" applyAlignment="1" applyProtection="1">
      <alignment/>
      <protection/>
    </xf>
    <xf numFmtId="43" fontId="7" fillId="0" borderId="0" xfId="57" applyNumberFormat="1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3" fontId="8" fillId="0" borderId="14" xfId="38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 horizontal="center"/>
    </xf>
    <xf numFmtId="43" fontId="7" fillId="0" borderId="0" xfId="38" applyFont="1" applyBorder="1" applyAlignment="1">
      <alignment horizontal="center"/>
    </xf>
    <xf numFmtId="0" fontId="7" fillId="0" borderId="33" xfId="0" applyFont="1" applyBorder="1" applyAlignment="1">
      <alignment vertical="top"/>
    </xf>
    <xf numFmtId="0" fontId="7" fillId="0" borderId="36" xfId="0" applyFont="1" applyBorder="1" applyAlignment="1">
      <alignment vertical="top"/>
    </xf>
    <xf numFmtId="43" fontId="7" fillId="0" borderId="25" xfId="38" applyFont="1" applyBorder="1" applyAlignment="1">
      <alignment vertical="top"/>
    </xf>
    <xf numFmtId="0" fontId="7" fillId="0" borderId="25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43" fontId="7" fillId="0" borderId="0" xfId="38" applyFont="1" applyBorder="1" applyAlignment="1">
      <alignment horizontal="center" vertical="top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43" fontId="8" fillId="0" borderId="0" xfId="38" applyFont="1" applyBorder="1" applyAlignment="1">
      <alignment/>
    </xf>
    <xf numFmtId="43" fontId="8" fillId="0" borderId="19" xfId="38" applyFont="1" applyBorder="1" applyAlignment="1">
      <alignment/>
    </xf>
    <xf numFmtId="43" fontId="8" fillId="0" borderId="37" xfId="38" applyFont="1" applyBorder="1" applyAlignment="1">
      <alignment horizontal="center"/>
    </xf>
    <xf numFmtId="43" fontId="8" fillId="0" borderId="13" xfId="38" applyFont="1" applyBorder="1" applyAlignment="1">
      <alignment horizontal="center"/>
    </xf>
    <xf numFmtId="43" fontId="8" fillId="0" borderId="24" xfId="38" applyFont="1" applyBorder="1" applyAlignment="1">
      <alignment horizontal="center"/>
    </xf>
    <xf numFmtId="43" fontId="8" fillId="0" borderId="24" xfId="38" applyFont="1" applyBorder="1" applyAlignment="1">
      <alignment/>
    </xf>
    <xf numFmtId="0" fontId="8" fillId="0" borderId="38" xfId="0" applyFont="1" applyBorder="1" applyAlignment="1">
      <alignment horizontal="center"/>
    </xf>
    <xf numFmtId="49" fontId="8" fillId="0" borderId="39" xfId="0" applyNumberFormat="1" applyFont="1" applyBorder="1" applyAlignment="1">
      <alignment/>
    </xf>
    <xf numFmtId="43" fontId="8" fillId="0" borderId="38" xfId="38" applyFont="1" applyBorder="1" applyAlignment="1">
      <alignment horizontal="center"/>
    </xf>
    <xf numFmtId="43" fontId="8" fillId="0" borderId="39" xfId="38" applyFont="1" applyBorder="1" applyAlignment="1">
      <alignment horizontal="center"/>
    </xf>
    <xf numFmtId="43" fontId="8" fillId="0" borderId="22" xfId="38" applyFont="1" applyBorder="1" applyAlignment="1">
      <alignment horizontal="center"/>
    </xf>
    <xf numFmtId="43" fontId="8" fillId="0" borderId="22" xfId="38" applyFont="1" applyBorder="1" applyAlignment="1">
      <alignment/>
    </xf>
    <xf numFmtId="43" fontId="8" fillId="0" borderId="15" xfId="38" applyFont="1" applyBorder="1" applyAlignment="1">
      <alignment horizontal="center"/>
    </xf>
    <xf numFmtId="43" fontId="8" fillId="0" borderId="16" xfId="38" applyFont="1" applyBorder="1" applyAlignment="1">
      <alignment horizontal="center"/>
    </xf>
    <xf numFmtId="49" fontId="8" fillId="0" borderId="16" xfId="0" applyNumberFormat="1" applyFont="1" applyBorder="1" applyAlignment="1">
      <alignment/>
    </xf>
    <xf numFmtId="43" fontId="7" fillId="36" borderId="25" xfId="38" applyFont="1" applyFill="1" applyBorder="1" applyAlignment="1">
      <alignment horizontal="center"/>
    </xf>
    <xf numFmtId="43" fontId="7" fillId="36" borderId="25" xfId="38" applyFont="1" applyFill="1" applyBorder="1" applyAlignment="1">
      <alignment horizontal="right"/>
    </xf>
    <xf numFmtId="43" fontId="7" fillId="15" borderId="25" xfId="38" applyFont="1" applyFill="1" applyBorder="1" applyAlignment="1">
      <alignment horizontal="center"/>
    </xf>
    <xf numFmtId="43" fontId="7" fillId="15" borderId="25" xfId="38" applyFont="1" applyFill="1" applyBorder="1" applyAlignment="1">
      <alignment horizontal="right"/>
    </xf>
    <xf numFmtId="43" fontId="8" fillId="0" borderId="14" xfId="38" applyFont="1" applyBorder="1" applyAlignment="1">
      <alignment horizontal="center"/>
    </xf>
    <xf numFmtId="49" fontId="8" fillId="0" borderId="20" xfId="0" applyNumberFormat="1" applyFont="1" applyBorder="1" applyAlignment="1">
      <alignment/>
    </xf>
    <xf numFmtId="43" fontId="8" fillId="0" borderId="21" xfId="38" applyFont="1" applyBorder="1" applyAlignment="1">
      <alignment horizontal="center"/>
    </xf>
    <xf numFmtId="0" fontId="7" fillId="36" borderId="25" xfId="0" applyFont="1" applyFill="1" applyBorder="1" applyAlignment="1">
      <alignment horizontal="center"/>
    </xf>
    <xf numFmtId="4" fontId="67" fillId="0" borderId="0" xfId="0" applyNumberFormat="1" applyFont="1" applyFill="1" applyBorder="1" applyAlignment="1">
      <alignment/>
    </xf>
    <xf numFmtId="43" fontId="67" fillId="0" borderId="19" xfId="38" applyFont="1" applyBorder="1" applyAlignment="1">
      <alignment horizontal="right"/>
    </xf>
    <xf numFmtId="0" fontId="18" fillId="0" borderId="0" xfId="0" applyFont="1" applyAlignment="1">
      <alignment/>
    </xf>
    <xf numFmtId="49" fontId="18" fillId="0" borderId="30" xfId="0" applyNumberFormat="1" applyFont="1" applyBorder="1" applyAlignment="1">
      <alignment/>
    </xf>
    <xf numFmtId="43" fontId="18" fillId="0" borderId="0" xfId="0" applyNumberFormat="1" applyFont="1" applyFill="1" applyBorder="1" applyAlignment="1">
      <alignment vertical="center"/>
    </xf>
    <xf numFmtId="0" fontId="18" fillId="0" borderId="40" xfId="0" applyFont="1" applyBorder="1" applyAlignment="1">
      <alignment/>
    </xf>
    <xf numFmtId="0" fontId="3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5" fontId="8" fillId="0" borderId="17" xfId="0" applyNumberFormat="1" applyFont="1" applyBorder="1" applyAlignment="1">
      <alignment horizontal="center"/>
    </xf>
    <xf numFmtId="49" fontId="17" fillId="0" borderId="17" xfId="0" applyNumberFormat="1" applyFont="1" applyBorder="1" applyAlignment="1">
      <alignment/>
    </xf>
    <xf numFmtId="43" fontId="7" fillId="0" borderId="17" xfId="38" applyFont="1" applyBorder="1" applyAlignment="1">
      <alignment horizontal="center"/>
    </xf>
    <xf numFmtId="49" fontId="8" fillId="0" borderId="0" xfId="0" applyNumberFormat="1" applyFont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Border="1" applyAlignment="1">
      <alignment/>
    </xf>
    <xf numFmtId="43" fontId="8" fillId="0" borderId="15" xfId="38" applyFont="1" applyBorder="1" applyAlignment="1">
      <alignment/>
    </xf>
    <xf numFmtId="43" fontId="7" fillId="15" borderId="41" xfId="38" applyFont="1" applyFill="1" applyBorder="1" applyAlignment="1">
      <alignment/>
    </xf>
    <xf numFmtId="43" fontId="7" fillId="15" borderId="25" xfId="38" applyFont="1" applyFill="1" applyBorder="1" applyAlignment="1">
      <alignment/>
    </xf>
    <xf numFmtId="0" fontId="7" fillId="0" borderId="14" xfId="0" applyFont="1" applyBorder="1" applyAlignment="1">
      <alignment/>
    </xf>
    <xf numFmtId="49" fontId="8" fillId="0" borderId="17" xfId="0" applyNumberFormat="1" applyFont="1" applyBorder="1" applyAlignment="1">
      <alignment/>
    </xf>
    <xf numFmtId="49" fontId="8" fillId="0" borderId="17" xfId="0" applyNumberFormat="1" applyFont="1" applyBorder="1" applyAlignment="1">
      <alignment horizontal="left"/>
    </xf>
    <xf numFmtId="43" fontId="7" fillId="17" borderId="25" xfId="38" applyFont="1" applyFill="1" applyBorder="1" applyAlignment="1">
      <alignment/>
    </xf>
    <xf numFmtId="49" fontId="7" fillId="0" borderId="10" xfId="0" applyNumberFormat="1" applyFont="1" applyBorder="1" applyAlignment="1">
      <alignment horizontal="center"/>
    </xf>
    <xf numFmtId="43" fontId="7" fillId="0" borderId="10" xfId="38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49" fontId="8" fillId="0" borderId="21" xfId="0" applyNumberFormat="1" applyFont="1" applyBorder="1" applyAlignment="1">
      <alignment/>
    </xf>
    <xf numFmtId="43" fontId="18" fillId="0" borderId="0" xfId="38" applyFont="1" applyAlignment="1">
      <alignment/>
    </xf>
    <xf numFmtId="0" fontId="25" fillId="0" borderId="23" xfId="0" applyFont="1" applyBorder="1" applyAlignment="1">
      <alignment/>
    </xf>
    <xf numFmtId="43" fontId="8" fillId="0" borderId="10" xfId="38" applyFont="1" applyBorder="1" applyAlignment="1">
      <alignment horizontal="center"/>
    </xf>
    <xf numFmtId="43" fontId="8" fillId="0" borderId="0" xfId="38" applyFont="1" applyAlignment="1">
      <alignment horizontal="center"/>
    </xf>
    <xf numFmtId="0" fontId="7" fillId="37" borderId="10" xfId="0" applyFont="1" applyFill="1" applyBorder="1" applyAlignment="1">
      <alignment horizontal="center"/>
    </xf>
    <xf numFmtId="43" fontId="7" fillId="37" borderId="10" xfId="38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43" fontId="8" fillId="0" borderId="28" xfId="38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43" fontId="8" fillId="0" borderId="23" xfId="38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43" fontId="8" fillId="0" borderId="30" xfId="38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7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43" fontId="8" fillId="0" borderId="15" xfId="38" applyFont="1" applyBorder="1" applyAlignment="1">
      <alignment horizontal="center"/>
    </xf>
    <xf numFmtId="43" fontId="8" fillId="0" borderId="16" xfId="38" applyFont="1" applyBorder="1" applyAlignment="1">
      <alignment horizontal="center"/>
    </xf>
    <xf numFmtId="43" fontId="7" fillId="15" borderId="41" xfId="38" applyFont="1" applyFill="1" applyBorder="1" applyAlignment="1">
      <alignment horizontal="center"/>
    </xf>
    <xf numFmtId="43" fontId="7" fillId="15" borderId="42" xfId="38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19" xfId="0" applyFont="1" applyBorder="1" applyAlignment="1">
      <alignment horizontal="center"/>
    </xf>
    <xf numFmtId="0" fontId="7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3" fontId="7" fillId="0" borderId="14" xfId="38" applyFont="1" applyBorder="1" applyAlignment="1">
      <alignment horizontal="center" vertical="center" wrapText="1"/>
    </xf>
    <xf numFmtId="43" fontId="7" fillId="0" borderId="21" xfId="38" applyFont="1" applyBorder="1" applyAlignment="1">
      <alignment horizontal="center" vertical="center" wrapText="1"/>
    </xf>
    <xf numFmtId="0" fontId="16" fillId="0" borderId="0" xfId="50" applyFont="1" applyBorder="1" applyAlignment="1">
      <alignment horizontal="center"/>
      <protection/>
    </xf>
    <xf numFmtId="0" fontId="7" fillId="0" borderId="14" xfId="50" applyFont="1" applyBorder="1" applyAlignment="1">
      <alignment horizontal="center" vertical="center" wrapText="1"/>
      <protection/>
    </xf>
    <xf numFmtId="0" fontId="7" fillId="0" borderId="21" xfId="50" applyFont="1" applyBorder="1" applyAlignment="1">
      <alignment horizontal="center" vertical="center" wrapText="1"/>
      <protection/>
    </xf>
    <xf numFmtId="0" fontId="7" fillId="0" borderId="11" xfId="50" applyFont="1" applyBorder="1" applyAlignment="1">
      <alignment horizontal="center" vertical="center" wrapText="1"/>
      <protection/>
    </xf>
    <xf numFmtId="0" fontId="7" fillId="0" borderId="18" xfId="50" applyFont="1" applyBorder="1" applyAlignment="1">
      <alignment horizontal="center" vertical="center" wrapText="1"/>
      <protection/>
    </xf>
    <xf numFmtId="0" fontId="7" fillId="0" borderId="25" xfId="50" applyFont="1" applyBorder="1" applyAlignment="1">
      <alignment horizontal="center" vertical="top"/>
      <protection/>
    </xf>
    <xf numFmtId="0" fontId="16" fillId="0" borderId="0" xfId="50" applyFont="1" applyAlignment="1">
      <alignment horizontal="center"/>
      <protection/>
    </xf>
    <xf numFmtId="0" fontId="16" fillId="0" borderId="0" xfId="0" applyFont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49" fontId="8" fillId="0" borderId="33" xfId="38" applyNumberFormat="1" applyFont="1" applyBorder="1" applyAlignment="1">
      <alignment horizontal="center" vertical="center"/>
    </xf>
    <xf numFmtId="49" fontId="8" fillId="0" borderId="44" xfId="38" applyNumberFormat="1" applyFont="1" applyBorder="1" applyAlignment="1">
      <alignment horizontal="center" vertical="center"/>
    </xf>
    <xf numFmtId="49" fontId="8" fillId="0" borderId="36" xfId="38" applyNumberFormat="1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left"/>
    </xf>
    <xf numFmtId="49" fontId="17" fillId="0" borderId="16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26" fillId="0" borderId="14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/>
    </xf>
    <xf numFmtId="0" fontId="26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33" xfId="54" applyFont="1" applyBorder="1" applyAlignment="1">
      <alignment horizontal="center"/>
      <protection/>
    </xf>
    <xf numFmtId="0" fontId="7" fillId="0" borderId="36" xfId="54" applyFont="1" applyBorder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7" fillId="0" borderId="11" xfId="54" applyFont="1" applyBorder="1" applyAlignment="1">
      <alignment horizontal="center" vertical="center"/>
      <protection/>
    </xf>
    <xf numFmtId="0" fontId="7" fillId="0" borderId="13" xfId="54" applyFont="1" applyBorder="1" applyAlignment="1">
      <alignment horizontal="center" vertical="center"/>
      <protection/>
    </xf>
    <xf numFmtId="0" fontId="7" fillId="0" borderId="18" xfId="54" applyFont="1" applyBorder="1" applyAlignment="1">
      <alignment horizontal="center" vertical="center"/>
      <protection/>
    </xf>
    <xf numFmtId="0" fontId="7" fillId="0" borderId="20" xfId="54" applyFont="1" applyBorder="1" applyAlignment="1">
      <alignment horizontal="center" vertical="center"/>
      <protection/>
    </xf>
    <xf numFmtId="0" fontId="7" fillId="0" borderId="14" xfId="54" applyFont="1" applyBorder="1" applyAlignment="1">
      <alignment horizontal="center" vertical="center"/>
      <protection/>
    </xf>
    <xf numFmtId="0" fontId="7" fillId="0" borderId="21" xfId="54" applyFont="1" applyBorder="1" applyAlignment="1">
      <alignment horizontal="center" vertical="center"/>
      <protection/>
    </xf>
    <xf numFmtId="0" fontId="8" fillId="0" borderId="14" xfId="54" applyFont="1" applyBorder="1" applyAlignment="1">
      <alignment horizontal="center" vertical="center"/>
      <protection/>
    </xf>
    <xf numFmtId="0" fontId="8" fillId="0" borderId="21" xfId="54" applyFont="1" applyBorder="1" applyAlignment="1">
      <alignment horizontal="center" vertical="center"/>
      <protection/>
    </xf>
    <xf numFmtId="0" fontId="8" fillId="0" borderId="11" xfId="54" applyFont="1" applyBorder="1" applyAlignment="1">
      <alignment horizontal="center" vertical="center"/>
      <protection/>
    </xf>
    <xf numFmtId="0" fontId="8" fillId="0" borderId="18" xfId="54" applyFont="1" applyBorder="1" applyAlignment="1">
      <alignment horizontal="center" vertical="center"/>
      <protection/>
    </xf>
    <xf numFmtId="43" fontId="8" fillId="0" borderId="14" xfId="38" applyFont="1" applyBorder="1" applyAlignment="1">
      <alignment horizontal="center" vertical="center"/>
    </xf>
    <xf numFmtId="43" fontId="8" fillId="0" borderId="21" xfId="38" applyFont="1" applyBorder="1" applyAlignment="1">
      <alignment horizontal="center" vertical="center"/>
    </xf>
    <xf numFmtId="0" fontId="8" fillId="0" borderId="33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7" fillId="37" borderId="33" xfId="0" applyFont="1" applyFill="1" applyBorder="1" applyAlignment="1">
      <alignment horizontal="center"/>
    </xf>
    <xf numFmtId="0" fontId="7" fillId="37" borderId="36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</cellXfs>
  <cellStyles count="5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เครื่องหมายจุลภาค 2 2" xfId="41"/>
    <cellStyle name="เครื่องหมายจุลภาค 3" xfId="42"/>
    <cellStyle name="เครื่องหมายจุลภาค 4" xfId="43"/>
    <cellStyle name="Currency" xfId="44"/>
    <cellStyle name="Currency [0]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 2" xfId="50"/>
    <cellStyle name="ปกติ 2 2" xfId="51"/>
    <cellStyle name="ปกติ 2 2 2" xfId="52"/>
    <cellStyle name="ปกติ 3" xfId="53"/>
    <cellStyle name="ปกติ_NBook3" xfId="54"/>
    <cellStyle name="ป้อนค่า" xfId="55"/>
    <cellStyle name="ปานกลาง" xfId="56"/>
    <cellStyle name="Percent" xfId="57"/>
    <cellStyle name="ผลรวม" xfId="58"/>
    <cellStyle name="แย่" xfId="59"/>
    <cellStyle name="ส่วนที่ถูกเน้น1" xfId="60"/>
    <cellStyle name="ส่วนที่ถูกเน้น2" xfId="61"/>
    <cellStyle name="ส่วนที่ถูกเน้น3" xfId="62"/>
    <cellStyle name="ส่วนที่ถูกเน้น4" xfId="63"/>
    <cellStyle name="ส่วนที่ถูกเน้น5" xfId="64"/>
    <cellStyle name="ส่วนที่ถูกเน้น6" xfId="65"/>
    <cellStyle name="แสดงผล" xfId="66"/>
    <cellStyle name="หมายเหตุ" xfId="67"/>
    <cellStyle name="หัวเรื่อง 1" xfId="68"/>
    <cellStyle name="หัวเรื่อง 2" xfId="69"/>
    <cellStyle name="หัวเรื่อง 3" xfId="70"/>
    <cellStyle name="หัวเรื่อง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7"/>
  <sheetViews>
    <sheetView view="pageBreakPreview" zoomScaleSheetLayoutView="100" zoomScalePageLayoutView="0" workbookViewId="0" topLeftCell="A1">
      <selection activeCell="A2" sqref="A2:H2"/>
    </sheetView>
  </sheetViews>
  <sheetFormatPr defaultColWidth="9.140625" defaultRowHeight="12.75"/>
  <cols>
    <col min="1" max="1" width="8.7109375" style="119" customWidth="1"/>
    <col min="2" max="2" width="45.140625" style="118" customWidth="1"/>
    <col min="3" max="3" width="12.28125" style="118" customWidth="1"/>
    <col min="4" max="4" width="11.140625" style="118" customWidth="1"/>
    <col min="5" max="5" width="12.28125" style="118" customWidth="1"/>
    <col min="6" max="6" width="12.8515625" style="118" customWidth="1"/>
    <col min="7" max="7" width="13.7109375" style="118" customWidth="1"/>
    <col min="8" max="8" width="16.57421875" style="118" customWidth="1"/>
  </cols>
  <sheetData>
    <row r="1" spans="1:8" s="129" customFormat="1" ht="18.75">
      <c r="A1" s="348" t="s">
        <v>256</v>
      </c>
      <c r="B1" s="348"/>
      <c r="C1" s="348"/>
      <c r="D1" s="348"/>
      <c r="E1" s="348"/>
      <c r="F1" s="348"/>
      <c r="G1" s="348"/>
      <c r="H1" s="348"/>
    </row>
    <row r="2" spans="1:8" s="129" customFormat="1" ht="18.75">
      <c r="A2" s="348" t="s">
        <v>586</v>
      </c>
      <c r="B2" s="348"/>
      <c r="C2" s="348"/>
      <c r="D2" s="348"/>
      <c r="E2" s="348"/>
      <c r="F2" s="348"/>
      <c r="G2" s="348"/>
      <c r="H2" s="348"/>
    </row>
    <row r="3" spans="1:8" s="129" customFormat="1" ht="18.75">
      <c r="A3" s="349" t="s">
        <v>466</v>
      </c>
      <c r="B3" s="349"/>
      <c r="C3" s="349"/>
      <c r="D3" s="349"/>
      <c r="E3" s="349"/>
      <c r="F3" s="349"/>
      <c r="G3" s="349"/>
      <c r="H3" s="349"/>
    </row>
    <row r="4" spans="1:8" s="129" customFormat="1" ht="18.75">
      <c r="A4" s="215" t="s">
        <v>588</v>
      </c>
      <c r="B4" s="346" t="s">
        <v>587</v>
      </c>
      <c r="C4" s="350" t="s">
        <v>596</v>
      </c>
      <c r="D4" s="350"/>
      <c r="E4" s="215" t="s">
        <v>329</v>
      </c>
      <c r="F4" s="215" t="s">
        <v>331</v>
      </c>
      <c r="G4" s="215" t="s">
        <v>599</v>
      </c>
      <c r="H4" s="346" t="s">
        <v>322</v>
      </c>
    </row>
    <row r="5" spans="1:8" s="129" customFormat="1" ht="18.75">
      <c r="A5" s="216" t="s">
        <v>589</v>
      </c>
      <c r="B5" s="347"/>
      <c r="C5" s="130" t="s">
        <v>597</v>
      </c>
      <c r="D5" s="130" t="s">
        <v>598</v>
      </c>
      <c r="E5" s="216" t="s">
        <v>326</v>
      </c>
      <c r="F5" s="216" t="s">
        <v>326</v>
      </c>
      <c r="G5" s="216" t="s">
        <v>326</v>
      </c>
      <c r="H5" s="347"/>
    </row>
    <row r="6" spans="1:8" s="129" customFormat="1" ht="18.75">
      <c r="A6" s="323"/>
      <c r="B6" s="318" t="s">
        <v>591</v>
      </c>
      <c r="C6" s="285"/>
      <c r="D6" s="302"/>
      <c r="E6" s="287"/>
      <c r="F6" s="287"/>
      <c r="G6" s="287"/>
      <c r="H6" s="288"/>
    </row>
    <row r="7" spans="1:8" s="129" customFormat="1" ht="18.75">
      <c r="A7" s="314">
        <v>21549</v>
      </c>
      <c r="B7" s="297" t="s">
        <v>590</v>
      </c>
      <c r="C7" s="320">
        <v>96193.43</v>
      </c>
      <c r="D7" s="243">
        <v>0</v>
      </c>
      <c r="E7" s="190">
        <v>96193.43</v>
      </c>
      <c r="F7" s="190">
        <v>96193.43</v>
      </c>
      <c r="G7" s="190">
        <f>SUM(C7-F7)</f>
        <v>0</v>
      </c>
      <c r="H7" s="131" t="s">
        <v>600</v>
      </c>
    </row>
    <row r="8" spans="1:8" s="129" customFormat="1" ht="18.75">
      <c r="A8" s="61"/>
      <c r="B8" s="297"/>
      <c r="C8" s="320"/>
      <c r="D8" s="243"/>
      <c r="E8" s="190"/>
      <c r="F8" s="190"/>
      <c r="G8" s="190"/>
      <c r="H8" s="131"/>
    </row>
    <row r="9" spans="1:8" s="129" customFormat="1" ht="18.75">
      <c r="A9" s="61"/>
      <c r="B9" s="319" t="s">
        <v>345</v>
      </c>
      <c r="C9" s="295"/>
      <c r="D9" s="190"/>
      <c r="E9" s="190"/>
      <c r="F9" s="190"/>
      <c r="G9" s="190"/>
      <c r="H9" s="131"/>
    </row>
    <row r="10" spans="1:8" s="129" customFormat="1" ht="18.75">
      <c r="A10" s="314">
        <v>21542</v>
      </c>
      <c r="B10" s="297" t="s">
        <v>592</v>
      </c>
      <c r="C10" s="295">
        <v>40500</v>
      </c>
      <c r="D10" s="190">
        <v>0</v>
      </c>
      <c r="E10" s="190">
        <v>39000</v>
      </c>
      <c r="F10" s="190">
        <v>39000</v>
      </c>
      <c r="G10" s="190">
        <f>SUM(C10-F10)</f>
        <v>1500</v>
      </c>
      <c r="H10" s="131" t="s">
        <v>600</v>
      </c>
    </row>
    <row r="11" spans="1:8" s="129" customFormat="1" ht="18.75">
      <c r="A11" s="61"/>
      <c r="B11" s="297" t="s">
        <v>593</v>
      </c>
      <c r="C11" s="295">
        <v>177000</v>
      </c>
      <c r="D11" s="190">
        <v>0</v>
      </c>
      <c r="E11" s="190">
        <v>175500</v>
      </c>
      <c r="F11" s="190">
        <v>175500</v>
      </c>
      <c r="G11" s="190">
        <f>SUM(C11-F11)</f>
        <v>1500</v>
      </c>
      <c r="H11" s="131" t="s">
        <v>601</v>
      </c>
    </row>
    <row r="12" spans="1:8" s="129" customFormat="1" ht="18.75">
      <c r="A12" s="61"/>
      <c r="B12" s="297" t="s">
        <v>594</v>
      </c>
      <c r="C12" s="295">
        <v>130000</v>
      </c>
      <c r="D12" s="190">
        <v>0</v>
      </c>
      <c r="E12" s="190">
        <v>120000</v>
      </c>
      <c r="F12" s="190">
        <v>120000</v>
      </c>
      <c r="G12" s="190">
        <f>SUM(C12-F12)</f>
        <v>10000</v>
      </c>
      <c r="H12" s="131" t="s">
        <v>602</v>
      </c>
    </row>
    <row r="13" spans="1:8" s="129" customFormat="1" ht="18.75">
      <c r="A13" s="61"/>
      <c r="B13" s="297" t="s">
        <v>595</v>
      </c>
      <c r="C13" s="295">
        <v>106000</v>
      </c>
      <c r="D13" s="190">
        <v>0</v>
      </c>
      <c r="E13" s="190">
        <v>105500</v>
      </c>
      <c r="F13" s="190">
        <v>105500</v>
      </c>
      <c r="G13" s="190">
        <f>SUM(C13-F13)</f>
        <v>500</v>
      </c>
      <c r="H13" s="131" t="s">
        <v>603</v>
      </c>
    </row>
    <row r="14" spans="1:8" s="129" customFormat="1" ht="18.75">
      <c r="A14" s="61"/>
      <c r="B14" s="297"/>
      <c r="C14" s="295"/>
      <c r="D14" s="190"/>
      <c r="E14" s="190"/>
      <c r="F14" s="190"/>
      <c r="G14" s="190"/>
      <c r="H14" s="131"/>
    </row>
    <row r="15" spans="1:8" s="129" customFormat="1" ht="18.75">
      <c r="A15" s="181"/>
      <c r="B15" s="290"/>
      <c r="C15" s="291"/>
      <c r="D15" s="293"/>
      <c r="E15" s="293"/>
      <c r="F15" s="293"/>
      <c r="G15" s="293"/>
      <c r="H15" s="294"/>
    </row>
    <row r="16" spans="1:8" s="129" customFormat="1" ht="19.5" thickBot="1">
      <c r="A16" s="344" t="s">
        <v>318</v>
      </c>
      <c r="B16" s="345"/>
      <c r="C16" s="321">
        <f>SUM(C7:C15)</f>
        <v>549693.4299999999</v>
      </c>
      <c r="D16" s="322">
        <f>SUM(D7:D15)</f>
        <v>0</v>
      </c>
      <c r="E16" s="300">
        <f>SUM(E7:E15)</f>
        <v>536193.4299999999</v>
      </c>
      <c r="F16" s="300">
        <f>SUM(F7:F15)</f>
        <v>536193.4299999999</v>
      </c>
      <c r="G16" s="300">
        <f>SUM(G7:G15)</f>
        <v>13500</v>
      </c>
      <c r="H16" s="301">
        <f>SUM(H6:H15)</f>
        <v>0</v>
      </c>
    </row>
    <row r="17" spans="1:8" s="129" customFormat="1" ht="19.5" thickTop="1">
      <c r="A17" s="82"/>
      <c r="B17" s="58"/>
      <c r="C17" s="58"/>
      <c r="D17" s="58"/>
      <c r="E17" s="58"/>
      <c r="F17" s="58"/>
      <c r="G17" s="58"/>
      <c r="H17" s="58"/>
    </row>
  </sheetData>
  <sheetProtection/>
  <mergeCells count="7">
    <mergeCell ref="A16:B16"/>
    <mergeCell ref="H4:H5"/>
    <mergeCell ref="B4:B5"/>
    <mergeCell ref="A1:H1"/>
    <mergeCell ref="A2:H2"/>
    <mergeCell ref="A3:H3"/>
    <mergeCell ref="C4:D4"/>
  </mergeCells>
  <printOptions/>
  <pageMargins left="0.7874015748031497" right="0.5511811023622047" top="0.5905511811023623" bottom="0.5905511811023623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61"/>
  </sheetPr>
  <dimension ref="A1:F18"/>
  <sheetViews>
    <sheetView view="pageBreakPreview" zoomScaleSheetLayoutView="100" zoomScalePageLayoutView="0" workbookViewId="0" topLeftCell="A7">
      <selection activeCell="G9" sqref="G9"/>
    </sheetView>
  </sheetViews>
  <sheetFormatPr defaultColWidth="9.140625" defaultRowHeight="12.75"/>
  <cols>
    <col min="1" max="1" width="4.8515625" style="104" customWidth="1"/>
    <col min="2" max="2" width="34.7109375" style="104" customWidth="1"/>
    <col min="3" max="3" width="14.28125" style="104" customWidth="1"/>
    <col min="4" max="4" width="14.00390625" style="104" customWidth="1"/>
    <col min="5" max="5" width="2.28125" style="104" customWidth="1"/>
    <col min="6" max="6" width="15.421875" style="104" customWidth="1"/>
    <col min="7" max="16384" width="9.140625" style="1" customWidth="1"/>
  </cols>
  <sheetData>
    <row r="1" spans="1:6" ht="21">
      <c r="A1" s="1"/>
      <c r="B1" s="1"/>
      <c r="C1" s="1"/>
      <c r="D1" s="1"/>
      <c r="E1" s="1"/>
      <c r="F1" s="6" t="s">
        <v>284</v>
      </c>
    </row>
    <row r="2" spans="1:6" ht="21">
      <c r="A2" s="395" t="s">
        <v>256</v>
      </c>
      <c r="B2" s="395"/>
      <c r="C2" s="395"/>
      <c r="D2" s="395"/>
      <c r="E2" s="395"/>
      <c r="F2" s="395"/>
    </row>
    <row r="3" spans="1:6" ht="21">
      <c r="A3" s="395" t="s">
        <v>319</v>
      </c>
      <c r="B3" s="395"/>
      <c r="C3" s="395"/>
      <c r="D3" s="395"/>
      <c r="E3" s="395"/>
      <c r="F3" s="395"/>
    </row>
    <row r="4" spans="1:6" ht="21">
      <c r="A4" s="395" t="s">
        <v>468</v>
      </c>
      <c r="B4" s="395"/>
      <c r="C4" s="395"/>
      <c r="D4" s="395"/>
      <c r="E4" s="395"/>
      <c r="F4" s="395"/>
    </row>
    <row r="5" spans="1:6" ht="21">
      <c r="A5" s="1"/>
      <c r="B5" s="1"/>
      <c r="C5" s="1"/>
      <c r="D5" s="1"/>
      <c r="E5" s="1"/>
      <c r="F5" s="1"/>
    </row>
    <row r="6" spans="1:6" ht="21">
      <c r="A6" s="1" t="s">
        <v>469</v>
      </c>
      <c r="B6" s="1"/>
      <c r="C6" s="133"/>
      <c r="D6" s="134"/>
      <c r="E6" s="134"/>
      <c r="F6" s="135">
        <v>7819783.22</v>
      </c>
    </row>
    <row r="7" spans="1:6" ht="21">
      <c r="A7" s="1"/>
      <c r="B7" s="1" t="s">
        <v>409</v>
      </c>
      <c r="C7" s="136"/>
      <c r="D7" s="135">
        <v>5626933.54</v>
      </c>
      <c r="E7" s="134"/>
      <c r="F7" s="135"/>
    </row>
    <row r="8" spans="1:6" ht="21">
      <c r="A8" s="1"/>
      <c r="B8" s="137" t="s">
        <v>467</v>
      </c>
      <c r="C8" s="138"/>
      <c r="D8" s="306">
        <v>-1406733.38</v>
      </c>
      <c r="E8" s="134"/>
      <c r="F8" s="135"/>
    </row>
    <row r="9" spans="1:6" ht="21">
      <c r="A9" s="139" t="s">
        <v>320</v>
      </c>
      <c r="B9" s="1" t="s">
        <v>410</v>
      </c>
      <c r="C9" s="1"/>
      <c r="D9" s="5">
        <f>SUM(D7+D8)</f>
        <v>4220200.16</v>
      </c>
      <c r="E9" s="140"/>
      <c r="F9" s="140"/>
    </row>
    <row r="10" spans="1:6" ht="21">
      <c r="A10" s="139"/>
      <c r="B10" s="1" t="s">
        <v>269</v>
      </c>
      <c r="C10" s="1"/>
      <c r="D10" s="5">
        <v>279607</v>
      </c>
      <c r="E10" s="140"/>
      <c r="F10" s="140"/>
    </row>
    <row r="11" spans="1:6" ht="21">
      <c r="A11" s="139"/>
      <c r="B11" s="1" t="s">
        <v>481</v>
      </c>
      <c r="C11" s="1"/>
      <c r="D11" s="307">
        <v>-536193.43</v>
      </c>
      <c r="E11" s="141"/>
      <c r="F11" s="142">
        <f>AVERAGE(D9+D10+D11)</f>
        <v>3963613.73</v>
      </c>
    </row>
    <row r="12" spans="1:6" ht="21.75" thickBot="1">
      <c r="A12" s="1" t="s">
        <v>470</v>
      </c>
      <c r="B12" s="1"/>
      <c r="C12" s="1"/>
      <c r="D12" s="140"/>
      <c r="E12" s="140"/>
      <c r="F12" s="143">
        <f>SUM(F6+F11)</f>
        <v>11783396.95</v>
      </c>
    </row>
    <row r="13" spans="1:6" ht="21.75" thickTop="1">
      <c r="A13" s="1"/>
      <c r="B13" s="1"/>
      <c r="C13" s="1"/>
      <c r="D13" s="1"/>
      <c r="E13" s="1"/>
      <c r="F13" s="1"/>
    </row>
    <row r="14" spans="1:6" ht="21">
      <c r="A14" s="1" t="s">
        <v>471</v>
      </c>
      <c r="B14" s="1"/>
      <c r="C14" s="1"/>
      <c r="D14" s="1"/>
      <c r="E14" s="1"/>
      <c r="F14" s="1"/>
    </row>
    <row r="15" spans="1:6" ht="21">
      <c r="A15" s="1"/>
      <c r="B15" s="1" t="s">
        <v>57</v>
      </c>
      <c r="C15" s="1"/>
      <c r="D15" s="1"/>
      <c r="E15" s="1"/>
      <c r="F15" s="5">
        <v>3194872.2</v>
      </c>
    </row>
    <row r="16" spans="1:6" ht="21">
      <c r="A16" s="1"/>
      <c r="B16" s="1" t="s">
        <v>294</v>
      </c>
      <c r="C16" s="1"/>
      <c r="D16" s="1"/>
      <c r="E16" s="1"/>
      <c r="F16" s="5">
        <v>15392.62</v>
      </c>
    </row>
    <row r="17" spans="1:6" ht="21">
      <c r="A17" s="1"/>
      <c r="B17" s="1" t="s">
        <v>457</v>
      </c>
      <c r="C17" s="1"/>
      <c r="D17" s="1"/>
      <c r="E17" s="1"/>
      <c r="F17" s="5">
        <v>8573132.13</v>
      </c>
    </row>
    <row r="18" spans="1:6" ht="21.75" thickBot="1">
      <c r="A18" s="1"/>
      <c r="B18" s="1"/>
      <c r="C18" s="1"/>
      <c r="D18" s="3"/>
      <c r="E18" s="3"/>
      <c r="F18" s="143">
        <f>SUM(F15:F17)</f>
        <v>11783396.950000001</v>
      </c>
    </row>
    <row r="19" ht="24" thickTop="1"/>
  </sheetData>
  <sheetProtection/>
  <mergeCells count="3">
    <mergeCell ref="A2:F2"/>
    <mergeCell ref="A3:F3"/>
    <mergeCell ref="A4:F4"/>
  </mergeCells>
  <printOptions/>
  <pageMargins left="1.1811023622047245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>
    <tabColor indexed="11"/>
  </sheetPr>
  <dimension ref="A1:F266"/>
  <sheetViews>
    <sheetView tabSelected="1" view="pageBreakPreview" zoomScaleSheetLayoutView="100" zoomScalePageLayoutView="0" workbookViewId="0" topLeftCell="A247">
      <selection activeCell="G258" sqref="G258"/>
    </sheetView>
  </sheetViews>
  <sheetFormatPr defaultColWidth="9.140625" defaultRowHeight="12.75"/>
  <cols>
    <col min="1" max="1" width="9.140625" style="58" customWidth="1"/>
    <col min="2" max="2" width="20.140625" style="58" customWidth="1"/>
    <col min="3" max="3" width="12.421875" style="58" customWidth="1"/>
    <col min="4" max="4" width="11.140625" style="82" customWidth="1"/>
    <col min="5" max="5" width="17.7109375" style="58" customWidth="1"/>
    <col min="6" max="6" width="17.421875" style="58" customWidth="1"/>
  </cols>
  <sheetData>
    <row r="1" spans="1:6" ht="18.75">
      <c r="A1" s="402" t="s">
        <v>256</v>
      </c>
      <c r="B1" s="402"/>
      <c r="C1" s="402"/>
      <c r="D1" s="402"/>
      <c r="E1" s="105" t="s">
        <v>270</v>
      </c>
      <c r="F1" s="83" t="s">
        <v>512</v>
      </c>
    </row>
    <row r="2" spans="1:6" ht="18.75">
      <c r="A2" s="217"/>
      <c r="B2" s="217"/>
      <c r="C2" s="217"/>
      <c r="D2" s="108"/>
      <c r="E2" s="105" t="s">
        <v>271</v>
      </c>
      <c r="F2" s="83" t="s">
        <v>513</v>
      </c>
    </row>
    <row r="3" spans="1:6" ht="18.75">
      <c r="A3" s="348" t="s">
        <v>17</v>
      </c>
      <c r="B3" s="348"/>
      <c r="C3" s="348"/>
      <c r="D3" s="348"/>
      <c r="E3" s="348"/>
      <c r="F3" s="348"/>
    </row>
    <row r="5" spans="1:6" ht="18.75">
      <c r="A5" s="397" t="s">
        <v>325</v>
      </c>
      <c r="B5" s="398"/>
      <c r="C5" s="399"/>
      <c r="D5" s="130" t="s">
        <v>351</v>
      </c>
      <c r="E5" s="218" t="s">
        <v>19</v>
      </c>
      <c r="F5" s="130" t="s">
        <v>353</v>
      </c>
    </row>
    <row r="6" spans="1:6" ht="18.75">
      <c r="A6" s="184" t="s">
        <v>257</v>
      </c>
      <c r="B6" s="219"/>
      <c r="C6" s="185"/>
      <c r="D6" s="220">
        <v>113301</v>
      </c>
      <c r="E6" s="221">
        <v>1450</v>
      </c>
      <c r="F6" s="183"/>
    </row>
    <row r="7" spans="1:6" ht="18.75">
      <c r="A7" s="22" t="s">
        <v>258</v>
      </c>
      <c r="B7" s="222"/>
      <c r="C7" s="187"/>
      <c r="D7" s="61">
        <v>113302</v>
      </c>
      <c r="E7" s="131">
        <v>127</v>
      </c>
      <c r="F7" s="131"/>
    </row>
    <row r="8" spans="1:6" ht="18.75">
      <c r="A8" s="22" t="s">
        <v>105</v>
      </c>
      <c r="B8" s="222"/>
      <c r="C8" s="187"/>
      <c r="D8" s="61">
        <v>113303</v>
      </c>
      <c r="E8" s="131">
        <v>200</v>
      </c>
      <c r="F8" s="131"/>
    </row>
    <row r="9" spans="1:6" ht="18.75">
      <c r="A9" s="22"/>
      <c r="B9" s="222" t="s">
        <v>453</v>
      </c>
      <c r="C9" s="187"/>
      <c r="D9" s="61">
        <v>190001</v>
      </c>
      <c r="E9" s="131"/>
      <c r="F9" s="131">
        <v>1777</v>
      </c>
    </row>
    <row r="10" spans="1:6" ht="18.75">
      <c r="A10" s="22"/>
      <c r="B10" s="222"/>
      <c r="C10" s="187"/>
      <c r="D10" s="61"/>
      <c r="E10" s="131"/>
      <c r="F10" s="131"/>
    </row>
    <row r="11" spans="1:6" ht="18.75">
      <c r="A11" s="22"/>
      <c r="B11" s="222"/>
      <c r="C11" s="187"/>
      <c r="D11" s="61"/>
      <c r="E11" s="131"/>
      <c r="F11" s="131"/>
    </row>
    <row r="12" spans="1:6" ht="18.75">
      <c r="A12" s="22"/>
      <c r="B12" s="222"/>
      <c r="C12" s="187"/>
      <c r="D12" s="61"/>
      <c r="E12" s="62"/>
      <c r="F12" s="62"/>
    </row>
    <row r="13" spans="1:6" ht="18.75">
      <c r="A13" s="22"/>
      <c r="B13" s="222"/>
      <c r="C13" s="187"/>
      <c r="D13" s="61"/>
      <c r="E13" s="62"/>
      <c r="F13" s="62"/>
    </row>
    <row r="14" spans="1:6" ht="18.75">
      <c r="A14" s="22"/>
      <c r="B14" s="222"/>
      <c r="C14" s="187"/>
      <c r="D14" s="61"/>
      <c r="E14" s="62"/>
      <c r="F14" s="62"/>
    </row>
    <row r="15" spans="1:6" ht="18.75">
      <c r="A15" s="22"/>
      <c r="B15" s="222"/>
      <c r="C15" s="187"/>
      <c r="D15" s="61"/>
      <c r="E15" s="62"/>
      <c r="F15" s="62"/>
    </row>
    <row r="16" spans="1:6" ht="18.75">
      <c r="A16" s="22"/>
      <c r="B16" s="222"/>
      <c r="C16" s="187"/>
      <c r="D16" s="61"/>
      <c r="E16" s="62"/>
      <c r="F16" s="62"/>
    </row>
    <row r="17" spans="1:6" ht="18.75">
      <c r="A17" s="22"/>
      <c r="B17" s="222"/>
      <c r="C17" s="187"/>
      <c r="D17" s="61"/>
      <c r="E17" s="62"/>
      <c r="F17" s="62"/>
    </row>
    <row r="18" spans="1:6" ht="18.75">
      <c r="A18" s="22"/>
      <c r="B18" s="222"/>
      <c r="C18" s="187"/>
      <c r="D18" s="61"/>
      <c r="E18" s="62"/>
      <c r="F18" s="62"/>
    </row>
    <row r="19" spans="1:6" ht="18.75">
      <c r="A19" s="22"/>
      <c r="B19" s="222"/>
      <c r="C19" s="187"/>
      <c r="D19" s="61"/>
      <c r="E19" s="62"/>
      <c r="F19" s="62"/>
    </row>
    <row r="20" spans="1:6" ht="18.75">
      <c r="A20" s="22"/>
      <c r="B20" s="222"/>
      <c r="C20" s="187"/>
      <c r="D20" s="61"/>
      <c r="E20" s="62"/>
      <c r="F20" s="62"/>
    </row>
    <row r="21" spans="1:6" ht="18.75">
      <c r="A21" s="22"/>
      <c r="B21" s="222"/>
      <c r="C21" s="187"/>
      <c r="D21" s="61"/>
      <c r="E21" s="62"/>
      <c r="F21" s="62"/>
    </row>
    <row r="22" spans="1:6" ht="18.75">
      <c r="A22" s="22"/>
      <c r="B22" s="222"/>
      <c r="C22" s="187"/>
      <c r="D22" s="61"/>
      <c r="E22" s="62"/>
      <c r="F22" s="62"/>
    </row>
    <row r="23" spans="1:6" ht="18.75">
      <c r="A23" s="22"/>
      <c r="B23" s="222"/>
      <c r="C23" s="187"/>
      <c r="D23" s="61"/>
      <c r="E23" s="62"/>
      <c r="F23" s="62"/>
    </row>
    <row r="24" spans="1:6" ht="18.75">
      <c r="A24" s="22"/>
      <c r="B24" s="222"/>
      <c r="C24" s="187"/>
      <c r="D24" s="61"/>
      <c r="E24" s="62"/>
      <c r="F24" s="62"/>
    </row>
    <row r="25" spans="1:6" ht="18.75">
      <c r="A25" s="22"/>
      <c r="B25" s="222"/>
      <c r="C25" s="187"/>
      <c r="D25" s="61"/>
      <c r="E25" s="62"/>
      <c r="F25" s="62"/>
    </row>
    <row r="26" spans="1:6" ht="18.75">
      <c r="A26" s="22"/>
      <c r="B26" s="222"/>
      <c r="C26" s="187"/>
      <c r="D26" s="61"/>
      <c r="E26" s="62"/>
      <c r="F26" s="62"/>
    </row>
    <row r="27" spans="1:6" ht="18.75">
      <c r="A27" s="22"/>
      <c r="B27" s="222"/>
      <c r="C27" s="187"/>
      <c r="D27" s="61"/>
      <c r="E27" s="62"/>
      <c r="F27" s="62"/>
    </row>
    <row r="28" spans="1:6" ht="19.5" thickBot="1">
      <c r="A28" s="400"/>
      <c r="B28" s="364"/>
      <c r="C28" s="401"/>
      <c r="D28" s="181"/>
      <c r="E28" s="225">
        <f>SUM(E6:E27)</f>
        <v>1777</v>
      </c>
      <c r="F28" s="226">
        <f>SUM(F6:F27)</f>
        <v>1777</v>
      </c>
    </row>
    <row r="29" spans="1:6" ht="19.5" thickTop="1">
      <c r="A29" s="227" t="s">
        <v>20</v>
      </c>
      <c r="B29" s="222"/>
      <c r="C29" s="222"/>
      <c r="D29" s="228"/>
      <c r="E29" s="222"/>
      <c r="F29" s="187"/>
    </row>
    <row r="30" spans="1:6" ht="18.75">
      <c r="A30" s="22" t="s">
        <v>514</v>
      </c>
      <c r="B30" s="222"/>
      <c r="C30" s="222"/>
      <c r="D30" s="228"/>
      <c r="E30" s="222"/>
      <c r="F30" s="187"/>
    </row>
    <row r="31" spans="1:6" ht="18.75">
      <c r="A31" s="203"/>
      <c r="B31" s="229"/>
      <c r="C31" s="229"/>
      <c r="D31" s="224"/>
      <c r="E31" s="229"/>
      <c r="F31" s="204"/>
    </row>
    <row r="32" spans="1:6" ht="18.75">
      <c r="A32" s="222"/>
      <c r="B32" s="222"/>
      <c r="C32" s="222"/>
      <c r="D32" s="228"/>
      <c r="E32" s="222"/>
      <c r="F32" s="222"/>
    </row>
    <row r="33" spans="1:6" ht="18.75">
      <c r="A33" s="396"/>
      <c r="B33" s="396"/>
      <c r="C33" s="396" t="s">
        <v>454</v>
      </c>
      <c r="D33" s="396"/>
      <c r="E33" s="396"/>
      <c r="F33" s="228"/>
    </row>
    <row r="34" spans="1:6" ht="18.75">
      <c r="A34" s="222"/>
      <c r="B34" s="222"/>
      <c r="C34" s="396" t="s">
        <v>515</v>
      </c>
      <c r="D34" s="396"/>
      <c r="E34" s="396"/>
      <c r="F34" s="222"/>
    </row>
    <row r="35" spans="1:6" ht="18.75">
      <c r="A35" s="222"/>
      <c r="B35" s="222"/>
      <c r="C35" s="222"/>
      <c r="D35" s="228"/>
      <c r="E35" s="222"/>
      <c r="F35" s="222"/>
    </row>
    <row r="36" spans="1:6" ht="18.75">
      <c r="A36" s="222"/>
      <c r="B36" s="222"/>
      <c r="C36" s="396" t="s">
        <v>455</v>
      </c>
      <c r="D36" s="396"/>
      <c r="E36" s="396"/>
      <c r="F36" s="222"/>
    </row>
    <row r="37" spans="1:6" ht="18.75">
      <c r="A37" s="222"/>
      <c r="B37" s="222"/>
      <c r="C37" s="396" t="s">
        <v>516</v>
      </c>
      <c r="D37" s="396"/>
      <c r="E37" s="396"/>
      <c r="F37" s="222"/>
    </row>
    <row r="38" spans="1:6" ht="18.75">
      <c r="A38" s="222"/>
      <c r="B38" s="222"/>
      <c r="C38" s="228"/>
      <c r="D38" s="228"/>
      <c r="E38" s="228"/>
      <c r="F38" s="222"/>
    </row>
    <row r="39" spans="1:6" ht="18.75">
      <c r="A39" s="402" t="s">
        <v>256</v>
      </c>
      <c r="B39" s="402"/>
      <c r="C39" s="402"/>
      <c r="D39" s="402"/>
      <c r="E39" s="105" t="s">
        <v>270</v>
      </c>
      <c r="F39" s="83" t="s">
        <v>517</v>
      </c>
    </row>
    <row r="40" spans="1:6" ht="18.75">
      <c r="A40" s="217"/>
      <c r="B40" s="217"/>
      <c r="C40" s="217"/>
      <c r="D40" s="108"/>
      <c r="E40" s="105" t="s">
        <v>271</v>
      </c>
      <c r="F40" s="83" t="s">
        <v>513</v>
      </c>
    </row>
    <row r="41" spans="1:6" ht="18.75">
      <c r="A41" s="348" t="s">
        <v>17</v>
      </c>
      <c r="B41" s="348"/>
      <c r="C41" s="348"/>
      <c r="D41" s="348"/>
      <c r="E41" s="348"/>
      <c r="F41" s="348"/>
    </row>
    <row r="43" spans="1:6" ht="18.75">
      <c r="A43" s="397" t="s">
        <v>325</v>
      </c>
      <c r="B43" s="398"/>
      <c r="C43" s="399"/>
      <c r="D43" s="130" t="s">
        <v>351</v>
      </c>
      <c r="E43" s="218" t="s">
        <v>19</v>
      </c>
      <c r="F43" s="130" t="s">
        <v>353</v>
      </c>
    </row>
    <row r="44" spans="1:6" ht="18.75">
      <c r="A44" s="184" t="s">
        <v>453</v>
      </c>
      <c r="B44" s="219"/>
      <c r="C44" s="185"/>
      <c r="D44" s="220">
        <v>190001</v>
      </c>
      <c r="E44" s="221">
        <v>1777</v>
      </c>
      <c r="F44" s="183"/>
    </row>
    <row r="45" spans="1:6" ht="18.75">
      <c r="A45" s="22"/>
      <c r="B45" s="222" t="s">
        <v>275</v>
      </c>
      <c r="C45" s="187"/>
      <c r="D45" s="61">
        <v>411001</v>
      </c>
      <c r="E45" s="131"/>
      <c r="F45" s="131">
        <v>1450</v>
      </c>
    </row>
    <row r="46" spans="1:6" ht="18.75">
      <c r="A46" s="22"/>
      <c r="B46" s="222" t="s">
        <v>276</v>
      </c>
      <c r="C46" s="187"/>
      <c r="D46" s="61">
        <v>411002</v>
      </c>
      <c r="E46" s="131"/>
      <c r="F46" s="131">
        <v>127</v>
      </c>
    </row>
    <row r="47" spans="1:6" ht="18.75">
      <c r="A47" s="22"/>
      <c r="B47" s="222" t="s">
        <v>456</v>
      </c>
      <c r="C47" s="187"/>
      <c r="D47" s="61">
        <v>411003</v>
      </c>
      <c r="E47" s="131"/>
      <c r="F47" s="131">
        <v>200</v>
      </c>
    </row>
    <row r="48" spans="1:6" ht="18.75">
      <c r="A48" s="22"/>
      <c r="B48" s="222"/>
      <c r="C48" s="187"/>
      <c r="D48" s="61"/>
      <c r="E48" s="131"/>
      <c r="F48" s="131"/>
    </row>
    <row r="49" spans="1:6" ht="18.75">
      <c r="A49" s="22"/>
      <c r="B49" s="222"/>
      <c r="C49" s="187"/>
      <c r="D49" s="61"/>
      <c r="E49" s="131"/>
      <c r="F49" s="131"/>
    </row>
    <row r="50" spans="1:6" ht="18.75">
      <c r="A50" s="22"/>
      <c r="B50" s="222"/>
      <c r="C50" s="187"/>
      <c r="D50" s="61"/>
      <c r="E50" s="62"/>
      <c r="F50" s="62"/>
    </row>
    <row r="51" spans="1:6" ht="18.75">
      <c r="A51" s="22"/>
      <c r="B51" s="222"/>
      <c r="C51" s="187"/>
      <c r="D51" s="61"/>
      <c r="E51" s="62"/>
      <c r="F51" s="62"/>
    </row>
    <row r="52" spans="1:6" ht="18.75">
      <c r="A52" s="22"/>
      <c r="B52" s="222"/>
      <c r="C52" s="187"/>
      <c r="D52" s="61"/>
      <c r="E52" s="62"/>
      <c r="F52" s="62"/>
    </row>
    <row r="53" spans="1:6" ht="18.75">
      <c r="A53" s="22"/>
      <c r="B53" s="222"/>
      <c r="C53" s="187"/>
      <c r="D53" s="61"/>
      <c r="E53" s="62"/>
      <c r="F53" s="62"/>
    </row>
    <row r="54" spans="1:6" ht="18.75">
      <c r="A54" s="22"/>
      <c r="B54" s="222"/>
      <c r="C54" s="187"/>
      <c r="D54" s="61"/>
      <c r="E54" s="62"/>
      <c r="F54" s="62"/>
    </row>
    <row r="55" spans="1:6" ht="18.75">
      <c r="A55" s="22"/>
      <c r="B55" s="222"/>
      <c r="C55" s="187"/>
      <c r="D55" s="61"/>
      <c r="E55" s="62"/>
      <c r="F55" s="62"/>
    </row>
    <row r="56" spans="1:6" ht="18.75">
      <c r="A56" s="22"/>
      <c r="B56" s="222"/>
      <c r="C56" s="187"/>
      <c r="D56" s="61"/>
      <c r="E56" s="62"/>
      <c r="F56" s="62"/>
    </row>
    <row r="57" spans="1:6" ht="18.75">
      <c r="A57" s="22"/>
      <c r="B57" s="222"/>
      <c r="C57" s="187"/>
      <c r="D57" s="61"/>
      <c r="E57" s="62"/>
      <c r="F57" s="62"/>
    </row>
    <row r="58" spans="1:6" ht="18.75">
      <c r="A58" s="22"/>
      <c r="B58" s="222"/>
      <c r="C58" s="187"/>
      <c r="D58" s="61"/>
      <c r="E58" s="62"/>
      <c r="F58" s="62"/>
    </row>
    <row r="59" spans="1:6" ht="18.75">
      <c r="A59" s="22"/>
      <c r="B59" s="222"/>
      <c r="C59" s="187"/>
      <c r="D59" s="61"/>
      <c r="E59" s="62"/>
      <c r="F59" s="62"/>
    </row>
    <row r="60" spans="1:6" ht="18.75">
      <c r="A60" s="22"/>
      <c r="B60" s="222"/>
      <c r="C60" s="187"/>
      <c r="D60" s="61"/>
      <c r="E60" s="62"/>
      <c r="F60" s="62"/>
    </row>
    <row r="61" spans="1:6" ht="18.75">
      <c r="A61" s="22"/>
      <c r="B61" s="222"/>
      <c r="C61" s="187"/>
      <c r="D61" s="61"/>
      <c r="E61" s="62"/>
      <c r="F61" s="62"/>
    </row>
    <row r="62" spans="1:6" ht="18.75">
      <c r="A62" s="22"/>
      <c r="B62" s="222"/>
      <c r="C62" s="187"/>
      <c r="D62" s="61"/>
      <c r="E62" s="62"/>
      <c r="F62" s="62"/>
    </row>
    <row r="63" spans="1:6" ht="18.75">
      <c r="A63" s="22"/>
      <c r="B63" s="222"/>
      <c r="C63" s="187"/>
      <c r="D63" s="61"/>
      <c r="E63" s="62"/>
      <c r="F63" s="62"/>
    </row>
    <row r="64" spans="1:6" ht="18.75">
      <c r="A64" s="22"/>
      <c r="B64" s="222"/>
      <c r="C64" s="187"/>
      <c r="D64" s="61"/>
      <c r="E64" s="62"/>
      <c r="F64" s="62"/>
    </row>
    <row r="65" spans="1:6" ht="18.75">
      <c r="A65" s="22"/>
      <c r="B65" s="222"/>
      <c r="C65" s="187"/>
      <c r="D65" s="61"/>
      <c r="E65" s="62"/>
      <c r="F65" s="62"/>
    </row>
    <row r="66" spans="1:6" ht="19.5" thickBot="1">
      <c r="A66" s="400"/>
      <c r="B66" s="364"/>
      <c r="C66" s="401"/>
      <c r="D66" s="181"/>
      <c r="E66" s="225">
        <f>SUM(E44:E65)</f>
        <v>1777</v>
      </c>
      <c r="F66" s="226">
        <f>SUM(F44:F65)</f>
        <v>1777</v>
      </c>
    </row>
    <row r="67" spans="1:6" ht="19.5" thickTop="1">
      <c r="A67" s="227" t="s">
        <v>20</v>
      </c>
      <c r="B67" s="222"/>
      <c r="C67" s="222"/>
      <c r="D67" s="228"/>
      <c r="E67" s="222"/>
      <c r="F67" s="187"/>
    </row>
    <row r="68" spans="1:6" ht="18.75">
      <c r="A68" s="22" t="s">
        <v>518</v>
      </c>
      <c r="B68" s="222"/>
      <c r="C68" s="222"/>
      <c r="D68" s="228"/>
      <c r="E68" s="222"/>
      <c r="F68" s="187"/>
    </row>
    <row r="69" spans="1:6" ht="18.75">
      <c r="A69" s="203"/>
      <c r="B69" s="229"/>
      <c r="C69" s="229"/>
      <c r="D69" s="224"/>
      <c r="E69" s="229"/>
      <c r="F69" s="204"/>
    </row>
    <row r="70" spans="1:6" ht="18.75">
      <c r="A70" s="222"/>
      <c r="B70" s="222"/>
      <c r="C70" s="222"/>
      <c r="D70" s="228"/>
      <c r="E70" s="222"/>
      <c r="F70" s="222"/>
    </row>
    <row r="71" spans="1:6" ht="18.75">
      <c r="A71" s="396"/>
      <c r="B71" s="396"/>
      <c r="C71" s="396" t="s">
        <v>454</v>
      </c>
      <c r="D71" s="396"/>
      <c r="E71" s="396"/>
      <c r="F71" s="228"/>
    </row>
    <row r="72" spans="1:6" ht="18.75">
      <c r="A72" s="222"/>
      <c r="B72" s="222"/>
      <c r="C72" s="396" t="s">
        <v>515</v>
      </c>
      <c r="D72" s="396"/>
      <c r="E72" s="396"/>
      <c r="F72" s="222"/>
    </row>
    <row r="73" spans="1:6" ht="18.75">
      <c r="A73" s="222"/>
      <c r="B73" s="222"/>
      <c r="C73" s="222"/>
      <c r="D73" s="228"/>
      <c r="E73" s="222"/>
      <c r="F73" s="222"/>
    </row>
    <row r="74" spans="1:6" ht="18.75">
      <c r="A74" s="222"/>
      <c r="B74" s="222"/>
      <c r="C74" s="396" t="s">
        <v>455</v>
      </c>
      <c r="D74" s="396"/>
      <c r="E74" s="396"/>
      <c r="F74" s="222"/>
    </row>
    <row r="75" spans="1:6" ht="18.75">
      <c r="A75" s="222"/>
      <c r="B75" s="222"/>
      <c r="C75" s="396" t="s">
        <v>516</v>
      </c>
      <c r="D75" s="396"/>
      <c r="E75" s="396"/>
      <c r="F75" s="222"/>
    </row>
    <row r="76" spans="1:6" ht="18.75">
      <c r="A76" s="222"/>
      <c r="B76" s="222"/>
      <c r="C76" s="228"/>
      <c r="D76" s="228"/>
      <c r="E76" s="228"/>
      <c r="F76" s="222"/>
    </row>
    <row r="77" spans="1:6" ht="18.75">
      <c r="A77" s="402" t="s">
        <v>256</v>
      </c>
      <c r="B77" s="402"/>
      <c r="C77" s="402"/>
      <c r="D77" s="402"/>
      <c r="E77" s="105" t="s">
        <v>270</v>
      </c>
      <c r="F77" s="83" t="s">
        <v>519</v>
      </c>
    </row>
    <row r="78" spans="1:6" ht="18.75">
      <c r="A78" s="217"/>
      <c r="B78" s="217"/>
      <c r="C78" s="217"/>
      <c r="D78" s="108"/>
      <c r="E78" s="105" t="s">
        <v>271</v>
      </c>
      <c r="F78" s="83" t="s">
        <v>513</v>
      </c>
    </row>
    <row r="79" spans="1:6" ht="18.75">
      <c r="A79" s="348" t="s">
        <v>17</v>
      </c>
      <c r="B79" s="348"/>
      <c r="C79" s="348"/>
      <c r="D79" s="348"/>
      <c r="E79" s="348"/>
      <c r="F79" s="348"/>
    </row>
    <row r="81" spans="1:6" ht="18.75">
      <c r="A81" s="397" t="s">
        <v>325</v>
      </c>
      <c r="B81" s="398"/>
      <c r="C81" s="399"/>
      <c r="D81" s="130" t="s">
        <v>351</v>
      </c>
      <c r="E81" s="218" t="s">
        <v>19</v>
      </c>
      <c r="F81" s="130" t="s">
        <v>353</v>
      </c>
    </row>
    <row r="82" spans="1:6" ht="18.75">
      <c r="A82" s="184" t="s">
        <v>520</v>
      </c>
      <c r="B82" s="219"/>
      <c r="C82" s="185"/>
      <c r="D82" s="220">
        <v>411002</v>
      </c>
      <c r="E82" s="221">
        <v>3115</v>
      </c>
      <c r="F82" s="183"/>
    </row>
    <row r="83" spans="1:6" ht="18.75">
      <c r="A83" s="22"/>
      <c r="B83" s="222" t="s">
        <v>521</v>
      </c>
      <c r="C83" s="187"/>
      <c r="D83" s="61" t="s">
        <v>261</v>
      </c>
      <c r="E83" s="131"/>
      <c r="F83" s="131">
        <v>3115</v>
      </c>
    </row>
    <row r="84" spans="1:6" ht="18.75">
      <c r="A84" s="22"/>
      <c r="B84" s="222"/>
      <c r="C84" s="187"/>
      <c r="D84" s="61"/>
      <c r="E84" s="131"/>
      <c r="F84" s="131"/>
    </row>
    <row r="85" spans="1:6" ht="18.75">
      <c r="A85" s="22"/>
      <c r="B85" s="222"/>
      <c r="C85" s="187"/>
      <c r="D85" s="61"/>
      <c r="E85" s="131"/>
      <c r="F85" s="131"/>
    </row>
    <row r="86" spans="1:6" ht="18.75">
      <c r="A86" s="22"/>
      <c r="B86" s="222"/>
      <c r="C86" s="187"/>
      <c r="D86" s="61"/>
      <c r="E86" s="131"/>
      <c r="F86" s="131"/>
    </row>
    <row r="87" spans="1:6" ht="18.75">
      <c r="A87" s="22"/>
      <c r="B87" s="222"/>
      <c r="C87" s="187"/>
      <c r="D87" s="61"/>
      <c r="E87" s="131"/>
      <c r="F87" s="131"/>
    </row>
    <row r="88" spans="1:6" ht="18.75">
      <c r="A88" s="22"/>
      <c r="B88" s="222"/>
      <c r="C88" s="187"/>
      <c r="D88" s="61"/>
      <c r="E88" s="62"/>
      <c r="F88" s="62"/>
    </row>
    <row r="89" spans="1:6" ht="18.75">
      <c r="A89" s="22"/>
      <c r="B89" s="222"/>
      <c r="C89" s="187"/>
      <c r="D89" s="61"/>
      <c r="E89" s="62"/>
      <c r="F89" s="62"/>
    </row>
    <row r="90" spans="1:6" ht="18.75">
      <c r="A90" s="22"/>
      <c r="B90" s="222"/>
      <c r="C90" s="187"/>
      <c r="D90" s="61"/>
      <c r="E90" s="62"/>
      <c r="F90" s="62"/>
    </row>
    <row r="91" spans="1:6" ht="18.75">
      <c r="A91" s="22"/>
      <c r="B91" s="222"/>
      <c r="C91" s="187"/>
      <c r="D91" s="61"/>
      <c r="E91" s="62"/>
      <c r="F91" s="62"/>
    </row>
    <row r="92" spans="1:6" ht="18.75">
      <c r="A92" s="22"/>
      <c r="B92" s="222"/>
      <c r="C92" s="187"/>
      <c r="D92" s="61"/>
      <c r="E92" s="62"/>
      <c r="F92" s="62"/>
    </row>
    <row r="93" spans="1:6" ht="18.75">
      <c r="A93" s="22"/>
      <c r="B93" s="222"/>
      <c r="C93" s="187"/>
      <c r="D93" s="61"/>
      <c r="E93" s="62"/>
      <c r="F93" s="62"/>
    </row>
    <row r="94" spans="1:6" ht="18.75">
      <c r="A94" s="22"/>
      <c r="B94" s="222"/>
      <c r="C94" s="187"/>
      <c r="D94" s="61"/>
      <c r="E94" s="62"/>
      <c r="F94" s="62"/>
    </row>
    <row r="95" spans="1:6" ht="18.75">
      <c r="A95" s="22"/>
      <c r="B95" s="222"/>
      <c r="C95" s="187"/>
      <c r="D95" s="61"/>
      <c r="E95" s="62"/>
      <c r="F95" s="62"/>
    </row>
    <row r="96" spans="1:6" ht="18.75">
      <c r="A96" s="22"/>
      <c r="B96" s="222"/>
      <c r="C96" s="187"/>
      <c r="D96" s="61"/>
      <c r="E96" s="62"/>
      <c r="F96" s="62"/>
    </row>
    <row r="97" spans="1:6" ht="18.75">
      <c r="A97" s="22"/>
      <c r="B97" s="222"/>
      <c r="C97" s="187"/>
      <c r="D97" s="61"/>
      <c r="E97" s="62"/>
      <c r="F97" s="62"/>
    </row>
    <row r="98" spans="1:6" ht="18.75">
      <c r="A98" s="22"/>
      <c r="B98" s="222"/>
      <c r="C98" s="187"/>
      <c r="D98" s="61"/>
      <c r="E98" s="62"/>
      <c r="F98" s="62"/>
    </row>
    <row r="99" spans="1:6" ht="18.75">
      <c r="A99" s="22"/>
      <c r="B99" s="222"/>
      <c r="C99" s="187"/>
      <c r="D99" s="61"/>
      <c r="E99" s="62"/>
      <c r="F99" s="62"/>
    </row>
    <row r="100" spans="1:6" ht="18.75">
      <c r="A100" s="22"/>
      <c r="B100" s="222"/>
      <c r="C100" s="187"/>
      <c r="D100" s="61"/>
      <c r="E100" s="62"/>
      <c r="F100" s="62"/>
    </row>
    <row r="101" spans="1:6" ht="18.75">
      <c r="A101" s="22"/>
      <c r="B101" s="222"/>
      <c r="C101" s="187"/>
      <c r="D101" s="61"/>
      <c r="E101" s="62"/>
      <c r="F101" s="62"/>
    </row>
    <row r="102" spans="1:6" ht="18.75">
      <c r="A102" s="22"/>
      <c r="B102" s="222"/>
      <c r="C102" s="187"/>
      <c r="D102" s="61"/>
      <c r="E102" s="62"/>
      <c r="F102" s="62"/>
    </row>
    <row r="103" spans="1:6" ht="18.75">
      <c r="A103" s="22"/>
      <c r="B103" s="222"/>
      <c r="C103" s="187"/>
      <c r="D103" s="61"/>
      <c r="E103" s="62"/>
      <c r="F103" s="62"/>
    </row>
    <row r="104" spans="1:6" ht="19.5" thickBot="1">
      <c r="A104" s="400"/>
      <c r="B104" s="364"/>
      <c r="C104" s="401"/>
      <c r="D104" s="181"/>
      <c r="E104" s="225">
        <f>SUM(E82:E103)</f>
        <v>3115</v>
      </c>
      <c r="F104" s="226">
        <f>SUM(F82:F103)</f>
        <v>3115</v>
      </c>
    </row>
    <row r="105" spans="1:6" ht="19.5" thickTop="1">
      <c r="A105" s="227" t="s">
        <v>20</v>
      </c>
      <c r="B105" s="222"/>
      <c r="C105" s="222"/>
      <c r="D105" s="228"/>
      <c r="E105" s="222"/>
      <c r="F105" s="187"/>
    </row>
    <row r="106" spans="1:6" ht="18.75">
      <c r="A106" s="22" t="s">
        <v>522</v>
      </c>
      <c r="B106" s="222"/>
      <c r="C106" s="222"/>
      <c r="D106" s="228"/>
      <c r="E106" s="222"/>
      <c r="F106" s="187"/>
    </row>
    <row r="107" spans="1:6" ht="18.75">
      <c r="A107" s="203"/>
      <c r="B107" s="229"/>
      <c r="C107" s="229"/>
      <c r="D107" s="224"/>
      <c r="E107" s="229"/>
      <c r="F107" s="204"/>
    </row>
    <row r="108" spans="1:6" ht="18.75">
      <c r="A108" s="222"/>
      <c r="B108" s="222"/>
      <c r="C108" s="222"/>
      <c r="D108" s="228"/>
      <c r="E108" s="222"/>
      <c r="F108" s="222"/>
    </row>
    <row r="109" spans="1:6" ht="18.75">
      <c r="A109" s="396"/>
      <c r="B109" s="396"/>
      <c r="C109" s="396" t="s">
        <v>454</v>
      </c>
      <c r="D109" s="396"/>
      <c r="E109" s="396"/>
      <c r="F109" s="228"/>
    </row>
    <row r="110" spans="1:6" ht="18.75">
      <c r="A110" s="222"/>
      <c r="B110" s="222"/>
      <c r="C110" s="396" t="s">
        <v>515</v>
      </c>
      <c r="D110" s="396"/>
      <c r="E110" s="396"/>
      <c r="F110" s="222"/>
    </row>
    <row r="111" spans="1:6" ht="18.75">
      <c r="A111" s="222"/>
      <c r="B111" s="222"/>
      <c r="C111" s="222"/>
      <c r="D111" s="228"/>
      <c r="E111" s="222"/>
      <c r="F111" s="222"/>
    </row>
    <row r="112" spans="1:6" ht="18.75">
      <c r="A112" s="222"/>
      <c r="B112" s="222"/>
      <c r="C112" s="396" t="s">
        <v>455</v>
      </c>
      <c r="D112" s="396"/>
      <c r="E112" s="396"/>
      <c r="F112" s="222"/>
    </row>
    <row r="113" spans="1:6" ht="18.75">
      <c r="A113" s="222"/>
      <c r="B113" s="222"/>
      <c r="C113" s="396" t="s">
        <v>516</v>
      </c>
      <c r="D113" s="396"/>
      <c r="E113" s="396"/>
      <c r="F113" s="222"/>
    </row>
    <row r="114" spans="1:6" ht="18.75">
      <c r="A114" s="222"/>
      <c r="B114" s="222"/>
      <c r="C114" s="228"/>
      <c r="D114" s="228"/>
      <c r="E114" s="228"/>
      <c r="F114" s="222"/>
    </row>
    <row r="115" spans="1:6" ht="18.75">
      <c r="A115" s="402" t="s">
        <v>256</v>
      </c>
      <c r="B115" s="402"/>
      <c r="C115" s="402"/>
      <c r="D115" s="402"/>
      <c r="E115" s="105" t="s">
        <v>270</v>
      </c>
      <c r="F115" s="83" t="s">
        <v>523</v>
      </c>
    </row>
    <row r="116" spans="1:6" ht="18.75">
      <c r="A116" s="217"/>
      <c r="B116" s="217"/>
      <c r="C116" s="217"/>
      <c r="D116" s="108"/>
      <c r="E116" s="105" t="s">
        <v>271</v>
      </c>
      <c r="F116" s="83" t="s">
        <v>513</v>
      </c>
    </row>
    <row r="117" spans="1:6" ht="18.75">
      <c r="A117" s="348" t="s">
        <v>17</v>
      </c>
      <c r="B117" s="348"/>
      <c r="C117" s="348"/>
      <c r="D117" s="348"/>
      <c r="E117" s="348"/>
      <c r="F117" s="348"/>
    </row>
    <row r="119" spans="1:6" ht="18.75">
      <c r="A119" s="397" t="s">
        <v>325</v>
      </c>
      <c r="B119" s="398"/>
      <c r="C119" s="399"/>
      <c r="D119" s="130" t="s">
        <v>351</v>
      </c>
      <c r="E119" s="218" t="s">
        <v>19</v>
      </c>
      <c r="F119" s="130" t="s">
        <v>353</v>
      </c>
    </row>
    <row r="120" spans="1:6" ht="18.75">
      <c r="A120" s="222" t="s">
        <v>524</v>
      </c>
      <c r="B120" s="222"/>
      <c r="C120" s="185"/>
      <c r="D120" s="220" t="s">
        <v>261</v>
      </c>
      <c r="E120" s="221">
        <v>73537</v>
      </c>
      <c r="F120" s="183"/>
    </row>
    <row r="121" spans="1:6" ht="18.75">
      <c r="A121" s="22"/>
      <c r="B121" s="222" t="s">
        <v>356</v>
      </c>
      <c r="C121" s="222"/>
      <c r="D121" s="61" t="s">
        <v>261</v>
      </c>
      <c r="E121" s="131"/>
      <c r="F121" s="131">
        <v>73537</v>
      </c>
    </row>
    <row r="122" spans="1:6" ht="18.75">
      <c r="A122" s="22"/>
      <c r="B122" s="222"/>
      <c r="C122" s="222"/>
      <c r="D122" s="61"/>
      <c r="E122" s="131"/>
      <c r="F122" s="131"/>
    </row>
    <row r="123" spans="1:6" ht="18.75">
      <c r="A123" s="22"/>
      <c r="B123" s="222"/>
      <c r="C123" s="187"/>
      <c r="D123" s="61"/>
      <c r="E123" s="131"/>
      <c r="F123" s="131"/>
    </row>
    <row r="124" spans="1:6" ht="18.75">
      <c r="A124" s="22"/>
      <c r="B124" s="222"/>
      <c r="C124" s="187"/>
      <c r="D124" s="61"/>
      <c r="E124" s="131"/>
      <c r="F124" s="131"/>
    </row>
    <row r="125" spans="1:6" ht="18.75">
      <c r="A125" s="22"/>
      <c r="B125" s="222"/>
      <c r="C125" s="187"/>
      <c r="D125" s="61"/>
      <c r="E125" s="131"/>
      <c r="F125" s="131"/>
    </row>
    <row r="126" spans="1:6" ht="18.75">
      <c r="A126" s="22"/>
      <c r="B126" s="222"/>
      <c r="C126" s="187"/>
      <c r="D126" s="61"/>
      <c r="E126" s="62"/>
      <c r="F126" s="62"/>
    </row>
    <row r="127" spans="1:6" ht="18.75">
      <c r="A127" s="22"/>
      <c r="B127" s="222"/>
      <c r="C127" s="187"/>
      <c r="D127" s="61"/>
      <c r="E127" s="62"/>
      <c r="F127" s="62"/>
    </row>
    <row r="128" spans="1:6" ht="18.75">
      <c r="A128" s="22"/>
      <c r="B128" s="222"/>
      <c r="C128" s="187"/>
      <c r="D128" s="61"/>
      <c r="E128" s="62"/>
      <c r="F128" s="62"/>
    </row>
    <row r="129" spans="1:6" ht="18.75">
      <c r="A129" s="22"/>
      <c r="B129" s="222"/>
      <c r="C129" s="187"/>
      <c r="D129" s="61"/>
      <c r="E129" s="62"/>
      <c r="F129" s="62"/>
    </row>
    <row r="130" spans="1:6" ht="18.75">
      <c r="A130" s="22"/>
      <c r="B130" s="222"/>
      <c r="C130" s="187"/>
      <c r="D130" s="61"/>
      <c r="E130" s="62"/>
      <c r="F130" s="62"/>
    </row>
    <row r="131" spans="1:6" ht="18.75">
      <c r="A131" s="22"/>
      <c r="B131" s="222"/>
      <c r="C131" s="187"/>
      <c r="D131" s="61"/>
      <c r="E131" s="62"/>
      <c r="F131" s="62"/>
    </row>
    <row r="132" spans="1:6" ht="18.75">
      <c r="A132" s="22"/>
      <c r="B132" s="222"/>
      <c r="C132" s="187"/>
      <c r="D132" s="61"/>
      <c r="E132" s="62"/>
      <c r="F132" s="62"/>
    </row>
    <row r="133" spans="1:6" ht="18.75">
      <c r="A133" s="22"/>
      <c r="B133" s="222"/>
      <c r="C133" s="187"/>
      <c r="D133" s="61"/>
      <c r="E133" s="62"/>
      <c r="F133" s="62"/>
    </row>
    <row r="134" spans="1:6" ht="18.75">
      <c r="A134" s="22"/>
      <c r="B134" s="222"/>
      <c r="C134" s="187"/>
      <c r="D134" s="61"/>
      <c r="E134" s="62"/>
      <c r="F134" s="62"/>
    </row>
    <row r="135" spans="1:6" ht="18.75">
      <c r="A135" s="22"/>
      <c r="B135" s="222"/>
      <c r="C135" s="187"/>
      <c r="D135" s="61"/>
      <c r="E135" s="62"/>
      <c r="F135" s="62"/>
    </row>
    <row r="136" spans="1:6" ht="18.75">
      <c r="A136" s="22"/>
      <c r="B136" s="222"/>
      <c r="C136" s="187"/>
      <c r="D136" s="61"/>
      <c r="E136" s="62"/>
      <c r="F136" s="62"/>
    </row>
    <row r="137" spans="1:6" ht="18.75">
      <c r="A137" s="22"/>
      <c r="B137" s="222"/>
      <c r="C137" s="187"/>
      <c r="D137" s="61"/>
      <c r="E137" s="62"/>
      <c r="F137" s="62"/>
    </row>
    <row r="138" spans="1:6" ht="18.75">
      <c r="A138" s="22"/>
      <c r="B138" s="222"/>
      <c r="C138" s="187"/>
      <c r="D138" s="61"/>
      <c r="E138" s="62"/>
      <c r="F138" s="62"/>
    </row>
    <row r="139" spans="1:6" ht="18.75">
      <c r="A139" s="22"/>
      <c r="B139" s="222"/>
      <c r="C139" s="187"/>
      <c r="D139" s="61"/>
      <c r="E139" s="62"/>
      <c r="F139" s="62"/>
    </row>
    <row r="140" spans="1:6" ht="18.75">
      <c r="A140" s="22"/>
      <c r="B140" s="222"/>
      <c r="C140" s="187"/>
      <c r="D140" s="61"/>
      <c r="E140" s="62"/>
      <c r="F140" s="62"/>
    </row>
    <row r="141" spans="1:6" ht="18.75">
      <c r="A141" s="22"/>
      <c r="B141" s="222"/>
      <c r="C141" s="187"/>
      <c r="D141" s="61"/>
      <c r="E141" s="62"/>
      <c r="F141" s="62"/>
    </row>
    <row r="142" spans="1:6" ht="19.5" thickBot="1">
      <c r="A142" s="400"/>
      <c r="B142" s="364"/>
      <c r="C142" s="401"/>
      <c r="D142" s="181"/>
      <c r="E142" s="225">
        <f>SUM(E120:E141)</f>
        <v>73537</v>
      </c>
      <c r="F142" s="226">
        <f>SUM(F120:F141)</f>
        <v>73537</v>
      </c>
    </row>
    <row r="143" spans="1:6" ht="19.5" thickTop="1">
      <c r="A143" s="230" t="s">
        <v>20</v>
      </c>
      <c r="B143" s="222"/>
      <c r="C143" s="222"/>
      <c r="D143" s="228"/>
      <c r="E143" s="222"/>
      <c r="F143" s="187"/>
    </row>
    <row r="144" spans="1:6" ht="18.75">
      <c r="A144" s="22" t="s">
        <v>525</v>
      </c>
      <c r="B144" s="222"/>
      <c r="C144" s="129"/>
      <c r="D144" s="231"/>
      <c r="E144" s="232"/>
      <c r="F144" s="187"/>
    </row>
    <row r="145" spans="1:6" ht="18.75">
      <c r="A145" s="203"/>
      <c r="B145" s="229"/>
      <c r="C145" s="229"/>
      <c r="D145" s="224"/>
      <c r="E145" s="229"/>
      <c r="F145" s="204"/>
    </row>
    <row r="146" spans="1:6" ht="18.75">
      <c r="A146" s="222"/>
      <c r="B146" s="222"/>
      <c r="C146" s="222"/>
      <c r="D146" s="228"/>
      <c r="E146" s="222"/>
      <c r="F146" s="222"/>
    </row>
    <row r="147" spans="1:6" ht="18.75">
      <c r="A147" s="396"/>
      <c r="B147" s="396"/>
      <c r="C147" s="396" t="s">
        <v>454</v>
      </c>
      <c r="D147" s="396"/>
      <c r="E147" s="396"/>
      <c r="F147" s="228"/>
    </row>
    <row r="148" spans="1:6" ht="18.75">
      <c r="A148" s="222"/>
      <c r="B148" s="222"/>
      <c r="C148" s="396" t="s">
        <v>515</v>
      </c>
      <c r="D148" s="396"/>
      <c r="E148" s="396"/>
      <c r="F148" s="222"/>
    </row>
    <row r="149" spans="1:6" ht="18.75">
      <c r="A149" s="222"/>
      <c r="B149" s="222"/>
      <c r="C149" s="222"/>
      <c r="D149" s="228"/>
      <c r="E149" s="222"/>
      <c r="F149" s="222"/>
    </row>
    <row r="150" spans="1:6" ht="18.75">
      <c r="A150" s="222"/>
      <c r="B150" s="222"/>
      <c r="C150" s="396" t="s">
        <v>455</v>
      </c>
      <c r="D150" s="396"/>
      <c r="E150" s="396"/>
      <c r="F150" s="222"/>
    </row>
    <row r="151" spans="1:6" ht="18.75">
      <c r="A151" s="222"/>
      <c r="B151" s="222"/>
      <c r="C151" s="396" t="s">
        <v>516</v>
      </c>
      <c r="D151" s="396"/>
      <c r="E151" s="396"/>
      <c r="F151" s="222"/>
    </row>
    <row r="152" spans="1:6" ht="18.75">
      <c r="A152" s="222"/>
      <c r="B152" s="222"/>
      <c r="C152" s="228"/>
      <c r="D152" s="228"/>
      <c r="E152" s="228"/>
      <c r="F152" s="222"/>
    </row>
    <row r="153" spans="1:6" ht="18.75">
      <c r="A153" s="402" t="s">
        <v>256</v>
      </c>
      <c r="B153" s="402"/>
      <c r="C153" s="402"/>
      <c r="D153" s="402"/>
      <c r="E153" s="105" t="s">
        <v>270</v>
      </c>
      <c r="F153" s="83" t="s">
        <v>528</v>
      </c>
    </row>
    <row r="154" spans="1:6" ht="18.75">
      <c r="A154" s="217"/>
      <c r="B154" s="217"/>
      <c r="C154" s="217"/>
      <c r="D154" s="108"/>
      <c r="E154" s="105" t="s">
        <v>271</v>
      </c>
      <c r="F154" s="83" t="s">
        <v>513</v>
      </c>
    </row>
    <row r="155" spans="1:6" ht="18.75">
      <c r="A155" s="348" t="s">
        <v>17</v>
      </c>
      <c r="B155" s="348"/>
      <c r="C155" s="348"/>
      <c r="D155" s="348"/>
      <c r="E155" s="348"/>
      <c r="F155" s="348"/>
    </row>
    <row r="157" spans="1:6" ht="18.75">
      <c r="A157" s="397" t="s">
        <v>325</v>
      </c>
      <c r="B157" s="398"/>
      <c r="C157" s="399"/>
      <c r="D157" s="130" t="s">
        <v>351</v>
      </c>
      <c r="E157" s="218" t="s">
        <v>19</v>
      </c>
      <c r="F157" s="130" t="s">
        <v>353</v>
      </c>
    </row>
    <row r="158" spans="1:6" ht="18.75">
      <c r="A158" s="184" t="s">
        <v>345</v>
      </c>
      <c r="B158" s="219"/>
      <c r="C158" s="185"/>
      <c r="D158" s="220">
        <v>420000</v>
      </c>
      <c r="E158" s="221">
        <v>1388000</v>
      </c>
      <c r="F158" s="183"/>
    </row>
    <row r="159" spans="1:6" ht="18.75">
      <c r="A159" s="22"/>
      <c r="B159" s="222" t="s">
        <v>328</v>
      </c>
      <c r="C159" s="222"/>
      <c r="D159" s="61">
        <v>211000</v>
      </c>
      <c r="E159" s="131"/>
      <c r="F159" s="131">
        <v>1388000</v>
      </c>
    </row>
    <row r="160" spans="1:6" ht="18.75">
      <c r="A160" s="22"/>
      <c r="B160" s="222"/>
      <c r="C160" s="222"/>
      <c r="D160" s="61"/>
      <c r="E160" s="131"/>
      <c r="F160" s="131"/>
    </row>
    <row r="161" spans="1:6" ht="18.75">
      <c r="A161" s="22"/>
      <c r="B161" s="222"/>
      <c r="C161" s="187"/>
      <c r="D161" s="61"/>
      <c r="E161" s="131"/>
      <c r="F161" s="131"/>
    </row>
    <row r="162" spans="1:6" ht="18.75">
      <c r="A162" s="22"/>
      <c r="B162" s="222"/>
      <c r="C162" s="187"/>
      <c r="D162" s="61"/>
      <c r="E162" s="131"/>
      <c r="F162" s="131"/>
    </row>
    <row r="163" spans="1:6" ht="18.75">
      <c r="A163" s="22"/>
      <c r="B163" s="222"/>
      <c r="C163" s="187"/>
      <c r="D163" s="61"/>
      <c r="E163" s="131"/>
      <c r="F163" s="131"/>
    </row>
    <row r="164" spans="1:6" ht="18.75">
      <c r="A164" s="22"/>
      <c r="B164" s="222"/>
      <c r="C164" s="187"/>
      <c r="D164" s="61"/>
      <c r="E164" s="62"/>
      <c r="F164" s="62"/>
    </row>
    <row r="165" spans="1:6" ht="18.75">
      <c r="A165" s="22"/>
      <c r="B165" s="222"/>
      <c r="C165" s="187"/>
      <c r="D165" s="61"/>
      <c r="E165" s="62"/>
      <c r="F165" s="62"/>
    </row>
    <row r="166" spans="1:6" ht="18.75">
      <c r="A166" s="22"/>
      <c r="B166" s="222"/>
      <c r="C166" s="187"/>
      <c r="D166" s="61"/>
      <c r="E166" s="62"/>
      <c r="F166" s="62"/>
    </row>
    <row r="167" spans="1:6" ht="18.75">
      <c r="A167" s="22"/>
      <c r="B167" s="222"/>
      <c r="C167" s="187"/>
      <c r="D167" s="61"/>
      <c r="E167" s="62"/>
      <c r="F167" s="62"/>
    </row>
    <row r="168" spans="1:6" ht="18.75">
      <c r="A168" s="22"/>
      <c r="B168" s="222"/>
      <c r="C168" s="187"/>
      <c r="D168" s="61"/>
      <c r="E168" s="62"/>
      <c r="F168" s="62"/>
    </row>
    <row r="169" spans="1:6" ht="18.75">
      <c r="A169" s="22"/>
      <c r="B169" s="222"/>
      <c r="C169" s="187"/>
      <c r="D169" s="61"/>
      <c r="E169" s="62"/>
      <c r="F169" s="62"/>
    </row>
    <row r="170" spans="1:6" ht="18.75">
      <c r="A170" s="22"/>
      <c r="B170" s="222"/>
      <c r="C170" s="187"/>
      <c r="D170" s="61"/>
      <c r="E170" s="62"/>
      <c r="F170" s="62"/>
    </row>
    <row r="171" spans="1:6" ht="18.75">
      <c r="A171" s="22"/>
      <c r="B171" s="222"/>
      <c r="C171" s="187"/>
      <c r="D171" s="61"/>
      <c r="E171" s="62"/>
      <c r="F171" s="62"/>
    </row>
    <row r="172" spans="1:6" ht="18.75">
      <c r="A172" s="22"/>
      <c r="B172" s="222"/>
      <c r="C172" s="187"/>
      <c r="D172" s="61"/>
      <c r="E172" s="62"/>
      <c r="F172" s="62"/>
    </row>
    <row r="173" spans="1:6" ht="18.75">
      <c r="A173" s="22"/>
      <c r="B173" s="222"/>
      <c r="C173" s="187"/>
      <c r="D173" s="61"/>
      <c r="E173" s="62"/>
      <c r="F173" s="62"/>
    </row>
    <row r="174" spans="1:6" ht="18.75">
      <c r="A174" s="22"/>
      <c r="B174" s="222"/>
      <c r="C174" s="187"/>
      <c r="D174" s="61"/>
      <c r="E174" s="62"/>
      <c r="F174" s="62"/>
    </row>
    <row r="175" spans="1:6" ht="18.75">
      <c r="A175" s="22"/>
      <c r="B175" s="222"/>
      <c r="C175" s="187"/>
      <c r="D175" s="61"/>
      <c r="E175" s="62"/>
      <c r="F175" s="62"/>
    </row>
    <row r="176" spans="1:6" ht="18.75">
      <c r="A176" s="22"/>
      <c r="B176" s="222"/>
      <c r="C176" s="187"/>
      <c r="D176" s="61"/>
      <c r="E176" s="62"/>
      <c r="F176" s="62"/>
    </row>
    <row r="177" spans="1:6" ht="18.75">
      <c r="A177" s="22"/>
      <c r="B177" s="222"/>
      <c r="C177" s="187"/>
      <c r="D177" s="61"/>
      <c r="E177" s="62"/>
      <c r="F177" s="62"/>
    </row>
    <row r="178" spans="1:6" ht="18.75">
      <c r="A178" s="22"/>
      <c r="B178" s="222"/>
      <c r="C178" s="187"/>
      <c r="D178" s="61"/>
      <c r="E178" s="62"/>
      <c r="F178" s="62"/>
    </row>
    <row r="179" spans="1:6" ht="18.75">
      <c r="A179" s="22"/>
      <c r="B179" s="222"/>
      <c r="C179" s="187"/>
      <c r="D179" s="61"/>
      <c r="E179" s="62"/>
      <c r="F179" s="62"/>
    </row>
    <row r="180" spans="1:6" ht="19.5" thickBot="1">
      <c r="A180" s="400"/>
      <c r="B180" s="364"/>
      <c r="C180" s="401"/>
      <c r="D180" s="181"/>
      <c r="E180" s="225">
        <f>SUM(E158:E179)</f>
        <v>1388000</v>
      </c>
      <c r="F180" s="226">
        <f>SUM(F158:F179)</f>
        <v>1388000</v>
      </c>
    </row>
    <row r="181" spans="1:6" ht="19.5" thickTop="1">
      <c r="A181" s="230" t="s">
        <v>20</v>
      </c>
      <c r="B181" s="222"/>
      <c r="C181" s="222"/>
      <c r="D181" s="228"/>
      <c r="E181" s="222"/>
      <c r="F181" s="187"/>
    </row>
    <row r="182" spans="1:6" ht="18.75">
      <c r="A182" s="22" t="s">
        <v>526</v>
      </c>
      <c r="B182" s="222"/>
      <c r="C182" s="129"/>
      <c r="D182" s="231"/>
      <c r="E182" s="232"/>
      <c r="F182" s="187"/>
    </row>
    <row r="183" spans="1:6" ht="18.75">
      <c r="A183" s="203"/>
      <c r="B183" s="229"/>
      <c r="C183" s="229"/>
      <c r="D183" s="224"/>
      <c r="E183" s="229"/>
      <c r="F183" s="204"/>
    </row>
    <row r="184" spans="1:6" ht="18.75">
      <c r="A184" s="222"/>
      <c r="B184" s="222"/>
      <c r="C184" s="222"/>
      <c r="D184" s="228"/>
      <c r="E184" s="222"/>
      <c r="F184" s="222"/>
    </row>
    <row r="185" spans="1:6" ht="18.75">
      <c r="A185" s="396"/>
      <c r="B185" s="396"/>
      <c r="C185" s="396" t="s">
        <v>454</v>
      </c>
      <c r="D185" s="396"/>
      <c r="E185" s="396"/>
      <c r="F185" s="228"/>
    </row>
    <row r="186" spans="1:6" ht="18.75">
      <c r="A186" s="222"/>
      <c r="B186" s="222"/>
      <c r="C186" s="396" t="s">
        <v>515</v>
      </c>
      <c r="D186" s="396"/>
      <c r="E186" s="396"/>
      <c r="F186" s="222"/>
    </row>
    <row r="187" spans="1:6" ht="18.75">
      <c r="A187" s="222"/>
      <c r="B187" s="222"/>
      <c r="C187" s="222"/>
      <c r="D187" s="228"/>
      <c r="E187" s="222"/>
      <c r="F187" s="222"/>
    </row>
    <row r="188" spans="1:6" ht="18.75">
      <c r="A188" s="222"/>
      <c r="B188" s="222"/>
      <c r="C188" s="396" t="s">
        <v>455</v>
      </c>
      <c r="D188" s="396"/>
      <c r="E188" s="396"/>
      <c r="F188" s="222"/>
    </row>
    <row r="189" spans="1:6" ht="18.75">
      <c r="A189" s="222"/>
      <c r="B189" s="222"/>
      <c r="C189" s="396" t="s">
        <v>516</v>
      </c>
      <c r="D189" s="396"/>
      <c r="E189" s="396"/>
      <c r="F189" s="222"/>
    </row>
    <row r="190" spans="1:6" ht="18.75">
      <c r="A190" s="222"/>
      <c r="B190" s="222"/>
      <c r="C190" s="228"/>
      <c r="D190" s="228"/>
      <c r="E190" s="228"/>
      <c r="F190" s="222"/>
    </row>
    <row r="191" spans="1:6" ht="18.75">
      <c r="A191" s="402" t="s">
        <v>256</v>
      </c>
      <c r="B191" s="402"/>
      <c r="C191" s="402"/>
      <c r="D191" s="402"/>
      <c r="E191" s="105" t="s">
        <v>270</v>
      </c>
      <c r="F191" s="83" t="s">
        <v>529</v>
      </c>
    </row>
    <row r="192" spans="1:6" ht="18.75">
      <c r="A192" s="217"/>
      <c r="B192" s="217"/>
      <c r="C192" s="217"/>
      <c r="D192" s="108"/>
      <c r="E192" s="105" t="s">
        <v>271</v>
      </c>
      <c r="F192" s="83" t="s">
        <v>513</v>
      </c>
    </row>
    <row r="193" spans="1:6" ht="18.75">
      <c r="A193" s="348" t="s">
        <v>17</v>
      </c>
      <c r="B193" s="348"/>
      <c r="C193" s="348"/>
      <c r="D193" s="348"/>
      <c r="E193" s="348"/>
      <c r="F193" s="348"/>
    </row>
    <row r="195" spans="1:6" ht="18.75">
      <c r="A195" s="397" t="s">
        <v>325</v>
      </c>
      <c r="B195" s="398"/>
      <c r="C195" s="399"/>
      <c r="D195" s="130" t="s">
        <v>351</v>
      </c>
      <c r="E195" s="218" t="s">
        <v>19</v>
      </c>
      <c r="F195" s="130" t="s">
        <v>353</v>
      </c>
    </row>
    <row r="196" spans="1:6" ht="18.75">
      <c r="A196" s="184" t="s">
        <v>527</v>
      </c>
      <c r="B196" s="219"/>
      <c r="C196" s="185"/>
      <c r="D196" s="220">
        <v>215013</v>
      </c>
      <c r="E196" s="221">
        <v>500</v>
      </c>
      <c r="F196" s="183"/>
    </row>
    <row r="197" spans="1:6" ht="18.75">
      <c r="A197" s="22"/>
      <c r="B197" s="222" t="s">
        <v>356</v>
      </c>
      <c r="C197" s="222"/>
      <c r="D197" s="61">
        <v>310000</v>
      </c>
      <c r="E197" s="131"/>
      <c r="F197" s="131">
        <v>500</v>
      </c>
    </row>
    <row r="198" spans="1:6" ht="18.75">
      <c r="A198" s="22"/>
      <c r="B198" s="222"/>
      <c r="C198" s="222"/>
      <c r="D198" s="61"/>
      <c r="E198" s="131"/>
      <c r="F198" s="131"/>
    </row>
    <row r="199" spans="1:6" ht="18.75">
      <c r="A199" s="22"/>
      <c r="B199" s="222"/>
      <c r="C199" s="187"/>
      <c r="D199" s="61"/>
      <c r="E199" s="131"/>
      <c r="F199" s="131"/>
    </row>
    <row r="200" spans="1:6" ht="18.75">
      <c r="A200" s="22"/>
      <c r="B200" s="222"/>
      <c r="C200" s="187"/>
      <c r="D200" s="61"/>
      <c r="E200" s="131"/>
      <c r="F200" s="131"/>
    </row>
    <row r="201" spans="1:6" ht="18.75">
      <c r="A201" s="22"/>
      <c r="B201" s="222"/>
      <c r="C201" s="187"/>
      <c r="D201" s="61"/>
      <c r="E201" s="131"/>
      <c r="F201" s="131"/>
    </row>
    <row r="202" spans="1:6" ht="18.75">
      <c r="A202" s="22"/>
      <c r="B202" s="222"/>
      <c r="C202" s="187"/>
      <c r="D202" s="61"/>
      <c r="E202" s="62"/>
      <c r="F202" s="62"/>
    </row>
    <row r="203" spans="1:6" ht="18.75">
      <c r="A203" s="22"/>
      <c r="B203" s="222"/>
      <c r="C203" s="187"/>
      <c r="D203" s="61"/>
      <c r="E203" s="62"/>
      <c r="F203" s="62"/>
    </row>
    <row r="204" spans="1:6" ht="18.75">
      <c r="A204" s="22"/>
      <c r="B204" s="222"/>
      <c r="C204" s="187"/>
      <c r="D204" s="61"/>
      <c r="E204" s="62"/>
      <c r="F204" s="62"/>
    </row>
    <row r="205" spans="1:6" ht="18.75">
      <c r="A205" s="22"/>
      <c r="B205" s="222"/>
      <c r="C205" s="187"/>
      <c r="D205" s="61"/>
      <c r="E205" s="62"/>
      <c r="F205" s="62"/>
    </row>
    <row r="206" spans="1:6" ht="18.75">
      <c r="A206" s="22"/>
      <c r="B206" s="222"/>
      <c r="C206" s="187"/>
      <c r="D206" s="61"/>
      <c r="E206" s="62"/>
      <c r="F206" s="62"/>
    </row>
    <row r="207" spans="1:6" ht="18.75">
      <c r="A207" s="22"/>
      <c r="B207" s="222"/>
      <c r="C207" s="187"/>
      <c r="D207" s="61"/>
      <c r="E207" s="62"/>
      <c r="F207" s="62"/>
    </row>
    <row r="208" spans="1:6" ht="18.75">
      <c r="A208" s="22"/>
      <c r="B208" s="222"/>
      <c r="C208" s="187"/>
      <c r="D208" s="61"/>
      <c r="E208" s="62"/>
      <c r="F208" s="62"/>
    </row>
    <row r="209" spans="1:6" ht="18.75">
      <c r="A209" s="22"/>
      <c r="B209" s="222"/>
      <c r="C209" s="187"/>
      <c r="D209" s="61"/>
      <c r="E209" s="62"/>
      <c r="F209" s="62"/>
    </row>
    <row r="210" spans="1:6" ht="18.75">
      <c r="A210" s="22"/>
      <c r="B210" s="222"/>
      <c r="C210" s="187"/>
      <c r="D210" s="61"/>
      <c r="E210" s="62"/>
      <c r="F210" s="62"/>
    </row>
    <row r="211" spans="1:6" ht="18.75">
      <c r="A211" s="22"/>
      <c r="B211" s="222"/>
      <c r="C211" s="187"/>
      <c r="D211" s="61"/>
      <c r="E211" s="62"/>
      <c r="F211" s="62"/>
    </row>
    <row r="212" spans="1:6" ht="18.75">
      <c r="A212" s="22"/>
      <c r="B212" s="222"/>
      <c r="C212" s="187"/>
      <c r="D212" s="61"/>
      <c r="E212" s="62"/>
      <c r="F212" s="62"/>
    </row>
    <row r="213" spans="1:6" ht="18.75">
      <c r="A213" s="22"/>
      <c r="B213" s="222"/>
      <c r="C213" s="187"/>
      <c r="D213" s="61"/>
      <c r="E213" s="62"/>
      <c r="F213" s="62"/>
    </row>
    <row r="214" spans="1:6" ht="18.75">
      <c r="A214" s="22"/>
      <c r="B214" s="222"/>
      <c r="C214" s="187"/>
      <c r="D214" s="61"/>
      <c r="E214" s="62"/>
      <c r="F214" s="62"/>
    </row>
    <row r="215" spans="1:6" ht="18.75">
      <c r="A215" s="22"/>
      <c r="B215" s="222"/>
      <c r="C215" s="187"/>
      <c r="D215" s="61"/>
      <c r="E215" s="62"/>
      <c r="F215" s="62"/>
    </row>
    <row r="216" spans="1:6" ht="18.75">
      <c r="A216" s="22"/>
      <c r="B216" s="222"/>
      <c r="C216" s="187"/>
      <c r="D216" s="61"/>
      <c r="E216" s="62"/>
      <c r="F216" s="62"/>
    </row>
    <row r="217" spans="1:6" ht="18.75">
      <c r="A217" s="22"/>
      <c r="B217" s="222"/>
      <c r="C217" s="187"/>
      <c r="D217" s="61"/>
      <c r="E217" s="62"/>
      <c r="F217" s="62"/>
    </row>
    <row r="218" spans="1:6" ht="18.75">
      <c r="A218" s="22"/>
      <c r="B218" s="222"/>
      <c r="C218" s="187"/>
      <c r="D218" s="61"/>
      <c r="E218" s="62"/>
      <c r="F218" s="62"/>
    </row>
    <row r="219" spans="1:6" ht="19.5" thickBot="1">
      <c r="A219" s="400"/>
      <c r="B219" s="364"/>
      <c r="C219" s="401"/>
      <c r="D219" s="181"/>
      <c r="E219" s="225">
        <f>SUM(E196:E218)</f>
        <v>500</v>
      </c>
      <c r="F219" s="226">
        <f>SUM(F196:F218)</f>
        <v>500</v>
      </c>
    </row>
    <row r="220" spans="1:6" ht="19.5" thickTop="1">
      <c r="A220" s="227" t="s">
        <v>20</v>
      </c>
      <c r="B220" s="222"/>
      <c r="C220" s="222"/>
      <c r="D220" s="228"/>
      <c r="E220" s="222"/>
      <c r="F220" s="187"/>
    </row>
    <row r="221" spans="1:6" ht="18.75">
      <c r="A221" s="222" t="s">
        <v>530</v>
      </c>
      <c r="B221" s="222"/>
      <c r="C221" s="129"/>
      <c r="D221" s="231"/>
      <c r="E221" s="232"/>
      <c r="F221" s="187"/>
    </row>
    <row r="222" spans="1:6" ht="18.75">
      <c r="A222" s="203" t="s">
        <v>531</v>
      </c>
      <c r="B222" s="229"/>
      <c r="C222" s="229"/>
      <c r="D222" s="224"/>
      <c r="E222" s="229"/>
      <c r="F222" s="204"/>
    </row>
    <row r="223" spans="1:6" ht="18.75">
      <c r="A223" s="222"/>
      <c r="B223" s="222"/>
      <c r="C223" s="222"/>
      <c r="D223" s="228"/>
      <c r="E223" s="222"/>
      <c r="F223" s="222"/>
    </row>
    <row r="224" spans="1:6" ht="18.75">
      <c r="A224" s="396"/>
      <c r="B224" s="396"/>
      <c r="C224" s="396" t="s">
        <v>454</v>
      </c>
      <c r="D224" s="396"/>
      <c r="E224" s="396"/>
      <c r="F224" s="228"/>
    </row>
    <row r="225" spans="1:6" ht="18.75">
      <c r="A225" s="222"/>
      <c r="B225" s="222"/>
      <c r="C225" s="396" t="s">
        <v>515</v>
      </c>
      <c r="D225" s="396"/>
      <c r="E225" s="396"/>
      <c r="F225" s="222"/>
    </row>
    <row r="226" spans="1:6" ht="18.75">
      <c r="A226" s="222"/>
      <c r="B226" s="222"/>
      <c r="C226" s="222"/>
      <c r="D226" s="228"/>
      <c r="E226" s="222"/>
      <c r="F226" s="222"/>
    </row>
    <row r="227" spans="1:6" ht="18.75">
      <c r="A227" s="222"/>
      <c r="B227" s="222"/>
      <c r="C227" s="396" t="s">
        <v>455</v>
      </c>
      <c r="D227" s="396"/>
      <c r="E227" s="396"/>
      <c r="F227" s="222"/>
    </row>
    <row r="228" spans="1:6" ht="18.75">
      <c r="A228" s="222"/>
      <c r="B228" s="222"/>
      <c r="C228" s="396" t="s">
        <v>516</v>
      </c>
      <c r="D228" s="396"/>
      <c r="E228" s="396"/>
      <c r="F228" s="222"/>
    </row>
    <row r="229" spans="1:6" ht="18.75">
      <c r="A229" s="402" t="s">
        <v>256</v>
      </c>
      <c r="B229" s="402"/>
      <c r="C229" s="402"/>
      <c r="D229" s="402"/>
      <c r="E229" s="105" t="s">
        <v>270</v>
      </c>
      <c r="F229" s="83" t="s">
        <v>532</v>
      </c>
    </row>
    <row r="230" spans="1:6" ht="18.75">
      <c r="A230" s="217"/>
      <c r="B230" s="217"/>
      <c r="C230" s="217"/>
      <c r="D230" s="108"/>
      <c r="E230" s="105" t="s">
        <v>271</v>
      </c>
      <c r="F230" s="83" t="s">
        <v>513</v>
      </c>
    </row>
    <row r="231" spans="1:6" ht="18.75">
      <c r="A231" s="348" t="s">
        <v>17</v>
      </c>
      <c r="B231" s="348"/>
      <c r="C231" s="348"/>
      <c r="D231" s="348"/>
      <c r="E231" s="348"/>
      <c r="F231" s="348"/>
    </row>
    <row r="233" spans="1:6" ht="18.75">
      <c r="A233" s="397" t="s">
        <v>325</v>
      </c>
      <c r="B233" s="398"/>
      <c r="C233" s="399"/>
      <c r="D233" s="130" t="s">
        <v>351</v>
      </c>
      <c r="E233" s="218" t="s">
        <v>19</v>
      </c>
      <c r="F233" s="130" t="s">
        <v>353</v>
      </c>
    </row>
    <row r="234" spans="1:6" ht="18.75">
      <c r="A234" s="184" t="s">
        <v>356</v>
      </c>
      <c r="B234" s="219"/>
      <c r="C234" s="185"/>
      <c r="D234" s="220">
        <v>310000</v>
      </c>
      <c r="E234" s="221">
        <v>1406733.38</v>
      </c>
      <c r="F234" s="183"/>
    </row>
    <row r="235" spans="1:6" ht="18.75">
      <c r="A235" s="22"/>
      <c r="B235" s="222" t="s">
        <v>414</v>
      </c>
      <c r="C235" s="222"/>
      <c r="D235" s="61">
        <v>320000</v>
      </c>
      <c r="E235" s="131"/>
      <c r="F235" s="131">
        <v>1406733.38</v>
      </c>
    </row>
    <row r="236" spans="1:6" ht="18.75">
      <c r="A236" s="22"/>
      <c r="B236" s="222"/>
      <c r="C236" s="222"/>
      <c r="D236" s="61"/>
      <c r="E236" s="131"/>
      <c r="F236" s="131"/>
    </row>
    <row r="237" spans="1:6" ht="18.75">
      <c r="A237" s="22"/>
      <c r="B237" s="222"/>
      <c r="C237" s="187"/>
      <c r="D237" s="61"/>
      <c r="E237" s="131"/>
      <c r="F237" s="131"/>
    </row>
    <row r="238" spans="1:6" ht="18.75">
      <c r="A238" s="22"/>
      <c r="B238" s="222"/>
      <c r="C238" s="187"/>
      <c r="D238" s="61"/>
      <c r="E238" s="131"/>
      <c r="F238" s="131"/>
    </row>
    <row r="239" spans="1:6" ht="18.75">
      <c r="A239" s="22"/>
      <c r="B239" s="222"/>
      <c r="C239" s="187"/>
      <c r="D239" s="61"/>
      <c r="E239" s="131"/>
      <c r="F239" s="131"/>
    </row>
    <row r="240" spans="1:6" ht="18.75">
      <c r="A240" s="22"/>
      <c r="B240" s="222"/>
      <c r="C240" s="187"/>
      <c r="D240" s="61"/>
      <c r="E240" s="62"/>
      <c r="F240" s="62"/>
    </row>
    <row r="241" spans="1:6" ht="18.75">
      <c r="A241" s="22"/>
      <c r="B241" s="222"/>
      <c r="C241" s="187"/>
      <c r="D241" s="61"/>
      <c r="E241" s="62"/>
      <c r="F241" s="62"/>
    </row>
    <row r="242" spans="1:6" ht="18.75">
      <c r="A242" s="22"/>
      <c r="B242" s="222"/>
      <c r="C242" s="187"/>
      <c r="D242" s="61"/>
      <c r="E242" s="62"/>
      <c r="F242" s="62"/>
    </row>
    <row r="243" spans="1:6" ht="18.75">
      <c r="A243" s="22"/>
      <c r="B243" s="222"/>
      <c r="C243" s="187"/>
      <c r="D243" s="61"/>
      <c r="E243" s="62"/>
      <c r="F243" s="62"/>
    </row>
    <row r="244" spans="1:6" ht="18.75">
      <c r="A244" s="22"/>
      <c r="B244" s="222"/>
      <c r="C244" s="187"/>
      <c r="D244" s="61"/>
      <c r="E244" s="62"/>
      <c r="F244" s="62"/>
    </row>
    <row r="245" spans="1:6" ht="18.75">
      <c r="A245" s="22"/>
      <c r="B245" s="222"/>
      <c r="C245" s="187"/>
      <c r="D245" s="61"/>
      <c r="E245" s="62"/>
      <c r="F245" s="62"/>
    </row>
    <row r="246" spans="1:6" ht="18.75">
      <c r="A246" s="22"/>
      <c r="B246" s="222"/>
      <c r="C246" s="187"/>
      <c r="D246" s="61"/>
      <c r="E246" s="62"/>
      <c r="F246" s="62"/>
    </row>
    <row r="247" spans="1:6" ht="18.75">
      <c r="A247" s="22"/>
      <c r="B247" s="222"/>
      <c r="C247" s="187"/>
      <c r="D247" s="61"/>
      <c r="E247" s="62"/>
      <c r="F247" s="62"/>
    </row>
    <row r="248" spans="1:6" ht="18.75">
      <c r="A248" s="22"/>
      <c r="B248" s="222"/>
      <c r="C248" s="187"/>
      <c r="D248" s="61"/>
      <c r="E248" s="62"/>
      <c r="F248" s="62"/>
    </row>
    <row r="249" spans="1:6" ht="18.75">
      <c r="A249" s="22"/>
      <c r="B249" s="222"/>
      <c r="C249" s="187"/>
      <c r="D249" s="61"/>
      <c r="E249" s="62"/>
      <c r="F249" s="62"/>
    </row>
    <row r="250" spans="1:6" ht="18.75">
      <c r="A250" s="22"/>
      <c r="B250" s="222"/>
      <c r="C250" s="187"/>
      <c r="D250" s="61"/>
      <c r="E250" s="62"/>
      <c r="F250" s="62"/>
    </row>
    <row r="251" spans="1:6" ht="18.75">
      <c r="A251" s="22"/>
      <c r="B251" s="222"/>
      <c r="C251" s="187"/>
      <c r="D251" s="61"/>
      <c r="E251" s="62"/>
      <c r="F251" s="62"/>
    </row>
    <row r="252" spans="1:6" ht="18.75">
      <c r="A252" s="22"/>
      <c r="B252" s="222"/>
      <c r="C252" s="187"/>
      <c r="D252" s="61"/>
      <c r="E252" s="62"/>
      <c r="F252" s="62"/>
    </row>
    <row r="253" spans="1:6" ht="18.75">
      <c r="A253" s="22"/>
      <c r="B253" s="222"/>
      <c r="C253" s="187"/>
      <c r="D253" s="61"/>
      <c r="E253" s="62"/>
      <c r="F253" s="62"/>
    </row>
    <row r="254" spans="1:6" ht="18.75">
      <c r="A254" s="22"/>
      <c r="B254" s="222"/>
      <c r="C254" s="187"/>
      <c r="D254" s="61"/>
      <c r="E254" s="62"/>
      <c r="F254" s="62"/>
    </row>
    <row r="255" spans="1:6" ht="18.75">
      <c r="A255" s="22"/>
      <c r="B255" s="222"/>
      <c r="C255" s="187"/>
      <c r="D255" s="61"/>
      <c r="E255" s="62"/>
      <c r="F255" s="62"/>
    </row>
    <row r="256" spans="1:6" ht="18.75">
      <c r="A256" s="22"/>
      <c r="B256" s="222"/>
      <c r="C256" s="187"/>
      <c r="D256" s="61"/>
      <c r="E256" s="62"/>
      <c r="F256" s="62"/>
    </row>
    <row r="257" spans="1:6" ht="19.5" thickBot="1">
      <c r="A257" s="400"/>
      <c r="B257" s="364"/>
      <c r="C257" s="401"/>
      <c r="D257" s="181"/>
      <c r="E257" s="225">
        <f>SUM(E234:E256)</f>
        <v>1406733.38</v>
      </c>
      <c r="F257" s="226">
        <f>SUM(F234:F256)</f>
        <v>1406733.38</v>
      </c>
    </row>
    <row r="258" spans="1:6" ht="19.5" thickTop="1">
      <c r="A258" s="227" t="s">
        <v>20</v>
      </c>
      <c r="B258" s="222"/>
      <c r="C258" s="222"/>
      <c r="D258" s="228"/>
      <c r="E258" s="222"/>
      <c r="F258" s="187"/>
    </row>
    <row r="259" spans="1:6" ht="18.75">
      <c r="A259" s="222" t="s">
        <v>533</v>
      </c>
      <c r="B259" s="222"/>
      <c r="C259" s="129"/>
      <c r="D259" s="231"/>
      <c r="E259" s="232"/>
      <c r="F259" s="187"/>
    </row>
    <row r="260" spans="1:6" ht="18.75">
      <c r="A260" s="203"/>
      <c r="B260" s="229"/>
      <c r="C260" s="229"/>
      <c r="D260" s="224"/>
      <c r="E260" s="229"/>
      <c r="F260" s="204"/>
    </row>
    <row r="261" spans="1:6" ht="18.75">
      <c r="A261" s="222"/>
      <c r="B261" s="222"/>
      <c r="C261" s="222"/>
      <c r="D261" s="228"/>
      <c r="E261" s="222"/>
      <c r="F261" s="222"/>
    </row>
    <row r="262" spans="1:6" ht="18.75">
      <c r="A262" s="396"/>
      <c r="B262" s="396"/>
      <c r="C262" s="396" t="s">
        <v>454</v>
      </c>
      <c r="D262" s="396"/>
      <c r="E262" s="396"/>
      <c r="F262" s="228"/>
    </row>
    <row r="263" spans="1:6" ht="18.75">
      <c r="A263" s="222"/>
      <c r="B263" s="222"/>
      <c r="C263" s="396" t="s">
        <v>515</v>
      </c>
      <c r="D263" s="396"/>
      <c r="E263" s="396"/>
      <c r="F263" s="222"/>
    </row>
    <row r="264" spans="1:6" ht="18.75">
      <c r="A264" s="222"/>
      <c r="B264" s="222"/>
      <c r="C264" s="222"/>
      <c r="D264" s="228"/>
      <c r="E264" s="222"/>
      <c r="F264" s="222"/>
    </row>
    <row r="265" spans="1:6" ht="18.75">
      <c r="A265" s="222"/>
      <c r="B265" s="222"/>
      <c r="C265" s="396" t="s">
        <v>455</v>
      </c>
      <c r="D265" s="396"/>
      <c r="E265" s="396"/>
      <c r="F265" s="222"/>
    </row>
    <row r="266" spans="1:6" ht="18.75">
      <c r="A266" s="222"/>
      <c r="B266" s="222"/>
      <c r="C266" s="396" t="s">
        <v>516</v>
      </c>
      <c r="D266" s="396"/>
      <c r="E266" s="396"/>
      <c r="F266" s="222"/>
    </row>
  </sheetData>
  <sheetProtection/>
  <mergeCells count="63">
    <mergeCell ref="C265:E265"/>
    <mergeCell ref="C266:E266"/>
    <mergeCell ref="A185:B185"/>
    <mergeCell ref="C185:E185"/>
    <mergeCell ref="C186:E186"/>
    <mergeCell ref="C188:E188"/>
    <mergeCell ref="C189:E189"/>
    <mergeCell ref="A231:F231"/>
    <mergeCell ref="A233:C233"/>
    <mergeCell ref="A257:C257"/>
    <mergeCell ref="A262:B262"/>
    <mergeCell ref="C262:E262"/>
    <mergeCell ref="C263:E263"/>
    <mergeCell ref="A224:B224"/>
    <mergeCell ref="C224:E224"/>
    <mergeCell ref="C225:E225"/>
    <mergeCell ref="C227:E227"/>
    <mergeCell ref="C228:E228"/>
    <mergeCell ref="A229:D229"/>
    <mergeCell ref="C150:E150"/>
    <mergeCell ref="C151:E151"/>
    <mergeCell ref="A191:D191"/>
    <mergeCell ref="A193:F193"/>
    <mergeCell ref="A195:C195"/>
    <mergeCell ref="A219:C219"/>
    <mergeCell ref="A153:D153"/>
    <mergeCell ref="A155:F155"/>
    <mergeCell ref="A157:C157"/>
    <mergeCell ref="A180:C180"/>
    <mergeCell ref="A117:F117"/>
    <mergeCell ref="A119:C119"/>
    <mergeCell ref="A142:C142"/>
    <mergeCell ref="A147:B147"/>
    <mergeCell ref="C147:E147"/>
    <mergeCell ref="C148:E148"/>
    <mergeCell ref="A115:D115"/>
    <mergeCell ref="C112:E112"/>
    <mergeCell ref="C113:E113"/>
    <mergeCell ref="C74:E74"/>
    <mergeCell ref="C75:E75"/>
    <mergeCell ref="A104:C104"/>
    <mergeCell ref="A109:B109"/>
    <mergeCell ref="C109:E109"/>
    <mergeCell ref="C110:E110"/>
    <mergeCell ref="A77:D77"/>
    <mergeCell ref="C71:E71"/>
    <mergeCell ref="A1:D1"/>
    <mergeCell ref="A3:F3"/>
    <mergeCell ref="A66:C66"/>
    <mergeCell ref="A43:C43"/>
    <mergeCell ref="A39:D39"/>
    <mergeCell ref="A41:F41"/>
    <mergeCell ref="C33:E33"/>
    <mergeCell ref="C72:E72"/>
    <mergeCell ref="A79:F79"/>
    <mergeCell ref="A81:C81"/>
    <mergeCell ref="A28:C28"/>
    <mergeCell ref="A33:B33"/>
    <mergeCell ref="A5:C5"/>
    <mergeCell ref="C34:E34"/>
    <mergeCell ref="C36:E36"/>
    <mergeCell ref="C37:E37"/>
    <mergeCell ref="A71:B71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1">
    <tabColor theme="4"/>
  </sheetPr>
  <dimension ref="A1:F25"/>
  <sheetViews>
    <sheetView view="pageBreakPreview" zoomScaleSheetLayoutView="100" zoomScalePageLayoutView="0" workbookViewId="0" topLeftCell="A7">
      <selection activeCell="H17" sqref="H17"/>
    </sheetView>
  </sheetViews>
  <sheetFormatPr defaultColWidth="9.140625" defaultRowHeight="12.75"/>
  <cols>
    <col min="1" max="1" width="3.00390625" style="104" customWidth="1"/>
    <col min="2" max="2" width="4.140625" style="104" customWidth="1"/>
    <col min="3" max="3" width="39.7109375" style="104" customWidth="1"/>
    <col min="4" max="4" width="15.7109375" style="104" customWidth="1"/>
    <col min="5" max="5" width="2.7109375" style="104" customWidth="1"/>
    <col min="6" max="6" width="15.7109375" style="104" customWidth="1"/>
    <col min="7" max="16384" width="9.140625" style="1" customWidth="1"/>
  </cols>
  <sheetData>
    <row r="1" spans="1:6" ht="21">
      <c r="A1" s="395" t="s">
        <v>256</v>
      </c>
      <c r="B1" s="395"/>
      <c r="C1" s="395"/>
      <c r="D1" s="395"/>
      <c r="E1" s="395"/>
      <c r="F1" s="395"/>
    </row>
    <row r="2" spans="1:6" ht="21">
      <c r="A2" s="395" t="s">
        <v>422</v>
      </c>
      <c r="B2" s="395"/>
      <c r="C2" s="395"/>
      <c r="D2" s="395"/>
      <c r="E2" s="395"/>
      <c r="F2" s="395"/>
    </row>
    <row r="3" spans="1:6" ht="21">
      <c r="A3" s="1"/>
      <c r="B3" s="403"/>
      <c r="C3" s="403"/>
      <c r="D3" s="403"/>
      <c r="E3" s="403"/>
      <c r="F3" s="403"/>
    </row>
    <row r="4" spans="1:6" ht="21">
      <c r="A4" s="1"/>
      <c r="B4" s="4" t="s">
        <v>13</v>
      </c>
      <c r="C4" s="4"/>
      <c r="D4" s="4"/>
      <c r="E4" s="4"/>
      <c r="F4" s="5">
        <v>27917184.43</v>
      </c>
    </row>
    <row r="5" spans="1:6" ht="21">
      <c r="A5" s="1"/>
      <c r="B5" s="145" t="s">
        <v>321</v>
      </c>
      <c r="C5" s="4" t="s">
        <v>423</v>
      </c>
      <c r="D5" s="4"/>
      <c r="E5" s="4"/>
      <c r="F5" s="146">
        <v>22290250.89</v>
      </c>
    </row>
    <row r="6" spans="1:6" ht="21">
      <c r="A6" s="1"/>
      <c r="B6" s="4" t="s">
        <v>332</v>
      </c>
      <c r="C6" s="1"/>
      <c r="D6" s="1"/>
      <c r="E6" s="1"/>
      <c r="F6" s="5">
        <f>SUM(F4-F5)</f>
        <v>5626933.539999999</v>
      </c>
    </row>
    <row r="7" spans="1:6" ht="21">
      <c r="A7" s="1"/>
      <c r="B7" s="137" t="s">
        <v>321</v>
      </c>
      <c r="C7" s="1" t="s">
        <v>576</v>
      </c>
      <c r="D7" s="1"/>
      <c r="E7" s="1"/>
      <c r="F7" s="147">
        <v>1406733.38</v>
      </c>
    </row>
    <row r="8" spans="1:6" ht="21.75" thickBot="1">
      <c r="A8" s="1"/>
      <c r="B8" s="4" t="s">
        <v>424</v>
      </c>
      <c r="C8" s="1"/>
      <c r="D8" s="1"/>
      <c r="E8" s="1"/>
      <c r="F8" s="143">
        <f>SUM(F6-F7)</f>
        <v>4220200.159999999</v>
      </c>
    </row>
    <row r="9" spans="1:6" ht="21.75" thickTop="1">
      <c r="A9" s="1"/>
      <c r="B9" s="4"/>
      <c r="C9" s="1"/>
      <c r="D9" s="1"/>
      <c r="E9" s="1"/>
      <c r="F9" s="5"/>
    </row>
    <row r="10" spans="1:6" ht="21">
      <c r="A10" s="1"/>
      <c r="B10" s="4"/>
      <c r="C10" s="4"/>
      <c r="D10" s="4"/>
      <c r="E10" s="4"/>
      <c r="F10" s="5"/>
    </row>
    <row r="11" spans="1:6" ht="21">
      <c r="A11" s="148" t="s">
        <v>425</v>
      </c>
      <c r="B11" s="148"/>
      <c r="C11" s="4"/>
      <c r="D11" s="4"/>
      <c r="E11" s="4"/>
      <c r="F11" s="5"/>
    </row>
    <row r="12" spans="1:6" ht="21">
      <c r="A12" s="1"/>
      <c r="B12" s="4" t="s">
        <v>475</v>
      </c>
      <c r="C12" s="4"/>
      <c r="D12" s="4"/>
      <c r="E12" s="4"/>
      <c r="F12" s="5">
        <v>3438070.58</v>
      </c>
    </row>
    <row r="13" spans="1:6" ht="21">
      <c r="A13" s="1"/>
      <c r="B13" s="145" t="s">
        <v>321</v>
      </c>
      <c r="C13" s="4" t="s">
        <v>283</v>
      </c>
      <c r="D13" s="4"/>
      <c r="E13" s="4"/>
      <c r="F13" s="149">
        <v>0</v>
      </c>
    </row>
    <row r="14" spans="1:6" ht="21">
      <c r="A14" s="1"/>
      <c r="B14" s="145"/>
      <c r="C14" s="4" t="s">
        <v>332</v>
      </c>
      <c r="D14" s="4"/>
      <c r="E14" s="4"/>
      <c r="F14" s="149">
        <f>SUM(F12:F13)</f>
        <v>3438070.58</v>
      </c>
    </row>
    <row r="15" spans="1:6" ht="21">
      <c r="A15" s="1"/>
      <c r="B15" s="145" t="s">
        <v>320</v>
      </c>
      <c r="C15" s="4" t="s">
        <v>474</v>
      </c>
      <c r="D15" s="4"/>
      <c r="E15" s="4"/>
      <c r="F15" s="5">
        <f>AVERAGE(F7)</f>
        <v>1406733.38</v>
      </c>
    </row>
    <row r="16" spans="1:6" ht="21.75" thickBot="1">
      <c r="A16" s="1"/>
      <c r="B16" s="4" t="s">
        <v>473</v>
      </c>
      <c r="C16" s="4"/>
      <c r="D16" s="4"/>
      <c r="E16" s="4"/>
      <c r="F16" s="143">
        <f>SUM(F14+F15)</f>
        <v>4844803.96</v>
      </c>
    </row>
    <row r="17" spans="1:6" ht="21.75" thickTop="1">
      <c r="A17" s="1"/>
      <c r="B17" s="4"/>
      <c r="C17" s="4"/>
      <c r="D17" s="4"/>
      <c r="E17" s="4"/>
      <c r="F17" s="5"/>
    </row>
    <row r="18" spans="1:6" ht="21">
      <c r="A18" s="1"/>
      <c r="B18" s="1"/>
      <c r="C18" s="1"/>
      <c r="D18" s="1"/>
      <c r="E18" s="1"/>
      <c r="F18" s="1"/>
    </row>
    <row r="19" spans="1:6" ht="21">
      <c r="A19" s="150" t="s">
        <v>472</v>
      </c>
      <c r="B19" s="151"/>
      <c r="C19" s="151"/>
      <c r="D19" s="151"/>
      <c r="E19" s="151"/>
      <c r="F19" s="151"/>
    </row>
    <row r="20" spans="1:6" ht="21">
      <c r="A20" s="1"/>
      <c r="B20" s="144" t="s">
        <v>577</v>
      </c>
      <c r="C20" s="144"/>
      <c r="D20" s="152"/>
      <c r="E20" s="152"/>
      <c r="F20" s="5">
        <v>27917184.43</v>
      </c>
    </row>
    <row r="21" spans="1:6" ht="21">
      <c r="A21" s="1"/>
      <c r="B21" s="153" t="s">
        <v>321</v>
      </c>
      <c r="C21" s="144" t="s">
        <v>578</v>
      </c>
      <c r="D21" s="5">
        <v>22290250.89</v>
      </c>
      <c r="E21" s="5"/>
      <c r="F21" s="154"/>
    </row>
    <row r="22" spans="1:6" ht="21">
      <c r="A22" s="1"/>
      <c r="B22" s="4"/>
      <c r="C22" s="4" t="s">
        <v>579</v>
      </c>
      <c r="D22" s="5">
        <v>1777</v>
      </c>
      <c r="E22" s="5"/>
      <c r="F22" s="5"/>
    </row>
    <row r="23" spans="1:6" ht="21">
      <c r="A23" s="1"/>
      <c r="B23" s="4"/>
      <c r="C23" s="4" t="s">
        <v>11</v>
      </c>
      <c r="D23" s="146">
        <v>1406733.38</v>
      </c>
      <c r="E23" s="5"/>
      <c r="F23" s="146">
        <f>SUM(D21:D23)</f>
        <v>23698761.27</v>
      </c>
    </row>
    <row r="24" spans="1:6" ht="21.75" thickBot="1">
      <c r="A24" s="1"/>
      <c r="B24" s="4" t="s">
        <v>12</v>
      </c>
      <c r="C24" s="1"/>
      <c r="D24" s="5"/>
      <c r="E24" s="5"/>
      <c r="F24" s="5">
        <f>F20-F23</f>
        <v>4218423.16</v>
      </c>
    </row>
    <row r="25" spans="1:6" ht="22.5" thickBot="1" thickTop="1">
      <c r="A25" s="1"/>
      <c r="B25" s="4" t="s">
        <v>580</v>
      </c>
      <c r="C25" s="1"/>
      <c r="D25" s="5"/>
      <c r="E25" s="5"/>
      <c r="F25" s="155">
        <f>AVERAGE(F24*10/100)</f>
        <v>421842.316</v>
      </c>
    </row>
    <row r="26" ht="24" thickTop="1"/>
  </sheetData>
  <sheetProtection/>
  <mergeCells count="3">
    <mergeCell ref="A1:F1"/>
    <mergeCell ref="A2:F2"/>
    <mergeCell ref="B3:F3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>
    <tabColor indexed="27"/>
  </sheetPr>
  <dimension ref="A1:P65"/>
  <sheetViews>
    <sheetView view="pageBreakPreview" zoomScaleSheetLayoutView="100" zoomScalePageLayoutView="0" workbookViewId="0" topLeftCell="A64">
      <selection activeCell="P51" sqref="P51"/>
    </sheetView>
  </sheetViews>
  <sheetFormatPr defaultColWidth="9.140625" defaultRowHeight="16.5" customHeight="1"/>
  <cols>
    <col min="1" max="1" width="20.57421875" style="312" customWidth="1"/>
    <col min="2" max="2" width="11.421875" style="312" customWidth="1"/>
    <col min="3" max="3" width="11.7109375" style="312" customWidth="1"/>
    <col min="4" max="4" width="10.57421875" style="312" customWidth="1"/>
    <col min="5" max="5" width="10.421875" style="312" customWidth="1"/>
    <col min="6" max="6" width="10.00390625" style="312" customWidth="1"/>
    <col min="7" max="7" width="9.28125" style="312" customWidth="1"/>
    <col min="8" max="8" width="8.7109375" style="312" customWidth="1"/>
    <col min="9" max="9" width="8.57421875" style="312" customWidth="1"/>
    <col min="10" max="10" width="9.8515625" style="312" customWidth="1"/>
    <col min="11" max="11" width="10.421875" style="312" customWidth="1"/>
    <col min="12" max="12" width="10.7109375" style="312" customWidth="1"/>
    <col min="13" max="13" width="10.8515625" style="312" customWidth="1"/>
    <col min="14" max="14" width="9.57421875" style="308" customWidth="1"/>
    <col min="15" max="16384" width="9.140625" style="308" customWidth="1"/>
  </cols>
  <sheetData>
    <row r="1" spans="1:13" ht="16.5" customHeight="1">
      <c r="A1" s="408" t="s">
        <v>256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</row>
    <row r="2" spans="1:13" ht="16.5" customHeight="1">
      <c r="A2" s="408" t="s">
        <v>228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</row>
    <row r="3" spans="1:13" ht="16.5" customHeight="1">
      <c r="A3" s="409" t="s">
        <v>476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</row>
    <row r="4" spans="1:13" ht="16.5" customHeight="1">
      <c r="A4" s="404" t="s">
        <v>325</v>
      </c>
      <c r="B4" s="404" t="s">
        <v>229</v>
      </c>
      <c r="C4" s="404" t="s">
        <v>318</v>
      </c>
      <c r="D4" s="404" t="s">
        <v>230</v>
      </c>
      <c r="E4" s="404" t="s">
        <v>231</v>
      </c>
      <c r="F4" s="404" t="s">
        <v>232</v>
      </c>
      <c r="G4" s="404" t="s">
        <v>233</v>
      </c>
      <c r="H4" s="404" t="s">
        <v>235</v>
      </c>
      <c r="I4" s="404" t="s">
        <v>234</v>
      </c>
      <c r="J4" s="404" t="s">
        <v>236</v>
      </c>
      <c r="K4" s="404" t="s">
        <v>237</v>
      </c>
      <c r="L4" s="404" t="s">
        <v>263</v>
      </c>
      <c r="M4" s="404" t="s">
        <v>334</v>
      </c>
    </row>
    <row r="5" spans="1:13" ht="16.5" customHeight="1">
      <c r="A5" s="405"/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</row>
    <row r="6" spans="1:13" ht="16.5" customHeight="1">
      <c r="A6" s="406"/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</row>
    <row r="7" spans="1:13" ht="16.5" customHeight="1">
      <c r="A7" s="156" t="s">
        <v>238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 t="s">
        <v>297</v>
      </c>
      <c r="M7" s="158"/>
    </row>
    <row r="8" spans="1:13" ht="16.5" customHeight="1">
      <c r="A8" s="159" t="s">
        <v>582</v>
      </c>
      <c r="B8" s="160">
        <v>9945000</v>
      </c>
      <c r="C8" s="160">
        <f>SUM(D8+E8+F8+G8+H8+I8+J8+K8+L8+M8)</f>
        <v>4113795.0300000003</v>
      </c>
      <c r="D8" s="160">
        <v>3863811.83</v>
      </c>
      <c r="E8" s="160">
        <v>0</v>
      </c>
      <c r="F8" s="161">
        <v>0</v>
      </c>
      <c r="G8" s="160">
        <v>0</v>
      </c>
      <c r="H8" s="160">
        <v>0</v>
      </c>
      <c r="I8" s="160">
        <v>0</v>
      </c>
      <c r="J8" s="161">
        <v>0</v>
      </c>
      <c r="K8" s="160">
        <v>0</v>
      </c>
      <c r="L8" s="161">
        <v>249983.2</v>
      </c>
      <c r="M8" s="161">
        <v>0</v>
      </c>
    </row>
    <row r="9" spans="1:13" ht="16.5" customHeight="1">
      <c r="A9" s="159" t="s">
        <v>478</v>
      </c>
      <c r="B9" s="160">
        <v>346560</v>
      </c>
      <c r="C9" s="160">
        <f>SUM(D9+E9+F9+G9+H9+I9+J9+K9+L9+M9)</f>
        <v>356670</v>
      </c>
      <c r="D9" s="161">
        <v>0</v>
      </c>
      <c r="E9" s="160">
        <v>356670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</row>
    <row r="10" spans="1:13" ht="16.5" customHeight="1">
      <c r="A10" s="159" t="s">
        <v>583</v>
      </c>
      <c r="B10" s="160">
        <v>3393960</v>
      </c>
      <c r="C10" s="160">
        <f>SUM(D10+E10+F10+G10+H10+I10+J10+K10+L10+M10)</f>
        <v>3074860</v>
      </c>
      <c r="D10" s="161">
        <v>673080</v>
      </c>
      <c r="E10" s="160">
        <v>318840</v>
      </c>
      <c r="F10" s="161">
        <v>240000</v>
      </c>
      <c r="G10" s="161">
        <v>1003600</v>
      </c>
      <c r="H10" s="161">
        <v>543120</v>
      </c>
      <c r="I10" s="161">
        <v>0</v>
      </c>
      <c r="J10" s="161">
        <v>0</v>
      </c>
      <c r="K10" s="161">
        <v>0</v>
      </c>
      <c r="L10" s="161">
        <v>296220</v>
      </c>
      <c r="M10" s="161">
        <v>0</v>
      </c>
    </row>
    <row r="11" spans="1:13" ht="16.5" customHeight="1">
      <c r="A11" s="162" t="s">
        <v>239</v>
      </c>
      <c r="B11" s="163">
        <v>485000</v>
      </c>
      <c r="C11" s="163">
        <f aca="true" t="shared" si="0" ref="C11:C18">SUM(D11:M11)</f>
        <v>139832</v>
      </c>
      <c r="D11" s="160">
        <v>124400</v>
      </c>
      <c r="E11" s="160">
        <v>0</v>
      </c>
      <c r="F11" s="160">
        <v>0</v>
      </c>
      <c r="G11" s="161">
        <v>0</v>
      </c>
      <c r="H11" s="161">
        <v>0</v>
      </c>
      <c r="I11" s="160">
        <v>0</v>
      </c>
      <c r="J11" s="161">
        <v>0</v>
      </c>
      <c r="K11" s="160">
        <v>0</v>
      </c>
      <c r="L11" s="161">
        <v>15432</v>
      </c>
      <c r="M11" s="161">
        <v>0</v>
      </c>
    </row>
    <row r="12" spans="1:13" ht="16.5" customHeight="1">
      <c r="A12" s="159" t="s">
        <v>504</v>
      </c>
      <c r="B12" s="160">
        <v>4683000</v>
      </c>
      <c r="C12" s="160">
        <f t="shared" si="0"/>
        <v>1774027.2</v>
      </c>
      <c r="D12" s="163">
        <v>436002.45</v>
      </c>
      <c r="E12" s="163">
        <v>40000</v>
      </c>
      <c r="F12" s="163">
        <v>188915</v>
      </c>
      <c r="G12" s="163">
        <v>672128.75</v>
      </c>
      <c r="H12" s="163">
        <v>0</v>
      </c>
      <c r="I12" s="163">
        <v>16268</v>
      </c>
      <c r="J12" s="164">
        <v>0</v>
      </c>
      <c r="K12" s="163">
        <v>356597</v>
      </c>
      <c r="L12" s="164">
        <v>64116</v>
      </c>
      <c r="M12" s="164">
        <v>0</v>
      </c>
    </row>
    <row r="13" spans="1:13" ht="16.5" customHeight="1">
      <c r="A13" s="159" t="s">
        <v>584</v>
      </c>
      <c r="B13" s="160">
        <v>2464050</v>
      </c>
      <c r="C13" s="160">
        <f t="shared" si="0"/>
        <v>1828359.26</v>
      </c>
      <c r="D13" s="160">
        <v>395625.71</v>
      </c>
      <c r="E13" s="160">
        <v>208700.1</v>
      </c>
      <c r="F13" s="160">
        <v>824115</v>
      </c>
      <c r="G13" s="160">
        <v>241051.2</v>
      </c>
      <c r="H13" s="160">
        <v>46765.44</v>
      </c>
      <c r="I13" s="160">
        <v>0</v>
      </c>
      <c r="J13" s="160">
        <v>0</v>
      </c>
      <c r="K13" s="160">
        <v>0</v>
      </c>
      <c r="L13" s="160">
        <v>112101.81</v>
      </c>
      <c r="M13" s="161">
        <v>0</v>
      </c>
    </row>
    <row r="14" spans="1:13" ht="16.5" customHeight="1">
      <c r="A14" s="159" t="s">
        <v>240</v>
      </c>
      <c r="B14" s="160">
        <v>344000</v>
      </c>
      <c r="C14" s="160">
        <f t="shared" si="0"/>
        <v>382075.99</v>
      </c>
      <c r="D14" s="160">
        <v>353423.73</v>
      </c>
      <c r="E14" s="160">
        <v>0</v>
      </c>
      <c r="F14" s="160">
        <v>28652.26</v>
      </c>
      <c r="G14" s="160">
        <v>0</v>
      </c>
      <c r="H14" s="160">
        <v>0</v>
      </c>
      <c r="I14" s="160">
        <v>0</v>
      </c>
      <c r="J14" s="161">
        <v>0</v>
      </c>
      <c r="K14" s="160">
        <v>0</v>
      </c>
      <c r="L14" s="161">
        <v>0</v>
      </c>
      <c r="M14" s="161">
        <v>0</v>
      </c>
    </row>
    <row r="15" spans="1:13" ht="16.5" customHeight="1">
      <c r="A15" s="159" t="s">
        <v>505</v>
      </c>
      <c r="B15" s="160">
        <v>1359500</v>
      </c>
      <c r="C15" s="160">
        <f t="shared" si="0"/>
        <v>1087208.95</v>
      </c>
      <c r="D15" s="160">
        <v>30000</v>
      </c>
      <c r="E15" s="161">
        <v>0</v>
      </c>
      <c r="F15" s="165">
        <v>972000</v>
      </c>
      <c r="G15" s="160">
        <v>67500</v>
      </c>
      <c r="H15" s="160">
        <v>17708.95</v>
      </c>
      <c r="I15" s="161">
        <v>0</v>
      </c>
      <c r="J15" s="161">
        <v>0</v>
      </c>
      <c r="K15" s="161">
        <v>0</v>
      </c>
      <c r="L15" s="161">
        <v>0</v>
      </c>
      <c r="M15" s="161">
        <v>0</v>
      </c>
    </row>
    <row r="16" spans="1:16" ht="16.5" customHeight="1">
      <c r="A16" s="159" t="s">
        <v>510</v>
      </c>
      <c r="B16" s="160">
        <v>945830</v>
      </c>
      <c r="C16" s="160">
        <f t="shared" si="0"/>
        <v>3931392.46</v>
      </c>
      <c r="D16" s="161">
        <v>0</v>
      </c>
      <c r="E16" s="161">
        <v>0</v>
      </c>
      <c r="F16" s="160">
        <v>0</v>
      </c>
      <c r="G16" s="160">
        <v>0</v>
      </c>
      <c r="H16" s="160">
        <v>0</v>
      </c>
      <c r="I16" s="161">
        <v>0</v>
      </c>
      <c r="J16" s="160">
        <v>2974000</v>
      </c>
      <c r="K16" s="161">
        <v>0</v>
      </c>
      <c r="L16" s="161">
        <v>0</v>
      </c>
      <c r="M16" s="161">
        <v>957392.46</v>
      </c>
      <c r="P16" s="332"/>
    </row>
    <row r="17" spans="1:13" ht="16.5" customHeight="1">
      <c r="A17" s="159" t="s">
        <v>241</v>
      </c>
      <c r="B17" s="160">
        <v>411200</v>
      </c>
      <c r="C17" s="160">
        <f t="shared" si="0"/>
        <v>426330</v>
      </c>
      <c r="D17" s="161">
        <v>120800</v>
      </c>
      <c r="E17" s="161">
        <v>21000</v>
      </c>
      <c r="F17" s="161">
        <v>7600</v>
      </c>
      <c r="G17" s="161">
        <v>78210</v>
      </c>
      <c r="H17" s="161">
        <v>0</v>
      </c>
      <c r="I17" s="161">
        <v>0</v>
      </c>
      <c r="J17" s="161">
        <v>0</v>
      </c>
      <c r="K17" s="161">
        <v>0</v>
      </c>
      <c r="L17" s="161">
        <v>198720</v>
      </c>
      <c r="M17" s="160">
        <v>0</v>
      </c>
    </row>
    <row r="18" spans="1:13" ht="16.5" customHeight="1">
      <c r="A18" s="309" t="s">
        <v>506</v>
      </c>
      <c r="B18" s="166">
        <v>5515000</v>
      </c>
      <c r="C18" s="166">
        <f t="shared" si="0"/>
        <v>5175700</v>
      </c>
      <c r="D18" s="166">
        <v>0</v>
      </c>
      <c r="E18" s="166">
        <v>0</v>
      </c>
      <c r="F18" s="166">
        <v>0</v>
      </c>
      <c r="G18" s="166">
        <v>0</v>
      </c>
      <c r="H18" s="166">
        <v>0</v>
      </c>
      <c r="I18" s="166">
        <v>0</v>
      </c>
      <c r="J18" s="167">
        <v>0</v>
      </c>
      <c r="K18" s="166">
        <v>0</v>
      </c>
      <c r="L18" s="167">
        <v>5175700</v>
      </c>
      <c r="M18" s="167">
        <v>0</v>
      </c>
    </row>
    <row r="19" spans="1:13" ht="16.5" customHeight="1" thickBot="1">
      <c r="A19" s="168" t="s">
        <v>242</v>
      </c>
      <c r="B19" s="174">
        <f aca="true" t="shared" si="1" ref="B19:L19">SUM(B8:B18)</f>
        <v>29893100</v>
      </c>
      <c r="C19" s="174">
        <f>SUM(C8:C18)</f>
        <v>22290250.89</v>
      </c>
      <c r="D19" s="174">
        <f t="shared" si="1"/>
        <v>5997143.720000001</v>
      </c>
      <c r="E19" s="174">
        <f t="shared" si="1"/>
        <v>945210.1</v>
      </c>
      <c r="F19" s="174">
        <f t="shared" si="1"/>
        <v>2261282.26</v>
      </c>
      <c r="G19" s="174">
        <f t="shared" si="1"/>
        <v>2062489.95</v>
      </c>
      <c r="H19" s="174">
        <f t="shared" si="1"/>
        <v>607594.3899999999</v>
      </c>
      <c r="I19" s="174">
        <f t="shared" si="1"/>
        <v>16268</v>
      </c>
      <c r="J19" s="174">
        <f t="shared" si="1"/>
        <v>2974000</v>
      </c>
      <c r="K19" s="174">
        <f t="shared" si="1"/>
        <v>356597</v>
      </c>
      <c r="L19" s="174">
        <f t="shared" si="1"/>
        <v>6112273.01</v>
      </c>
      <c r="M19" s="174">
        <f>SUM(M7:M18)</f>
        <v>957392.46</v>
      </c>
    </row>
    <row r="20" spans="1:13" ht="16.5" customHeight="1" thickTop="1">
      <c r="A20" s="169" t="s">
        <v>247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</row>
    <row r="21" spans="1:13" ht="16.5" customHeight="1">
      <c r="A21" s="159" t="s">
        <v>248</v>
      </c>
      <c r="B21" s="160">
        <v>145100</v>
      </c>
      <c r="C21" s="160">
        <v>126707.48</v>
      </c>
      <c r="D21" s="160"/>
      <c r="E21" s="160"/>
      <c r="F21" s="160"/>
      <c r="G21" s="160"/>
      <c r="H21" s="160"/>
      <c r="I21" s="160"/>
      <c r="J21" s="160"/>
      <c r="K21" s="160"/>
      <c r="L21" s="160"/>
      <c r="M21" s="160"/>
    </row>
    <row r="22" spans="1:13" ht="16.5" customHeight="1">
      <c r="A22" s="333" t="s">
        <v>249</v>
      </c>
      <c r="B22" s="160">
        <v>152800</v>
      </c>
      <c r="C22" s="160">
        <v>80804</v>
      </c>
      <c r="D22" s="160"/>
      <c r="E22" s="160"/>
      <c r="F22" s="160"/>
      <c r="G22" s="160"/>
      <c r="H22" s="160"/>
      <c r="I22" s="160"/>
      <c r="J22" s="160"/>
      <c r="K22" s="160"/>
      <c r="L22" s="160"/>
      <c r="M22" s="160"/>
    </row>
    <row r="23" spans="1:13" ht="16.5" customHeight="1">
      <c r="A23" s="159" t="s">
        <v>250</v>
      </c>
      <c r="B23" s="160">
        <v>110000</v>
      </c>
      <c r="C23" s="160">
        <v>98798.48</v>
      </c>
      <c r="D23" s="160"/>
      <c r="E23" s="160"/>
      <c r="F23" s="160"/>
      <c r="G23" s="160"/>
      <c r="H23" s="160"/>
      <c r="I23" s="160"/>
      <c r="J23" s="160"/>
      <c r="K23" s="160"/>
      <c r="L23" s="160"/>
      <c r="M23" s="160"/>
    </row>
    <row r="24" spans="1:13" ht="16.5" customHeight="1">
      <c r="A24" s="159" t="s">
        <v>251</v>
      </c>
      <c r="B24" s="160">
        <v>100200</v>
      </c>
      <c r="C24" s="160">
        <v>38037.1</v>
      </c>
      <c r="D24" s="160"/>
      <c r="E24" s="160"/>
      <c r="F24" s="160"/>
      <c r="G24" s="160"/>
      <c r="H24" s="160"/>
      <c r="I24" s="160"/>
      <c r="J24" s="160"/>
      <c r="K24" s="160"/>
      <c r="L24" s="160"/>
      <c r="M24" s="160"/>
    </row>
    <row r="25" spans="1:13" ht="16.5" customHeight="1">
      <c r="A25" s="159" t="s">
        <v>252</v>
      </c>
      <c r="B25" s="160">
        <v>16385000</v>
      </c>
      <c r="C25" s="160">
        <v>16845190.37</v>
      </c>
      <c r="D25" s="160"/>
      <c r="E25" s="160"/>
      <c r="F25" s="160"/>
      <c r="G25" s="160"/>
      <c r="H25" s="160"/>
      <c r="I25" s="160"/>
      <c r="J25" s="160"/>
      <c r="K25" s="160"/>
      <c r="L25" s="160"/>
      <c r="M25" s="160"/>
    </row>
    <row r="26" spans="1:13" ht="16.5" customHeight="1">
      <c r="A26" s="159" t="s">
        <v>253</v>
      </c>
      <c r="B26" s="160">
        <v>13000000</v>
      </c>
      <c r="C26" s="160">
        <v>7788147</v>
      </c>
      <c r="D26" s="160"/>
      <c r="E26" s="160"/>
      <c r="F26" s="160"/>
      <c r="G26" s="160"/>
      <c r="H26" s="160"/>
      <c r="I26" s="160"/>
      <c r="J26" s="160"/>
      <c r="K26" s="160"/>
      <c r="L26" s="160"/>
      <c r="M26" s="160"/>
    </row>
    <row r="27" spans="1:13" ht="16.5" customHeight="1">
      <c r="A27" s="208" t="s">
        <v>509</v>
      </c>
      <c r="B27" s="209">
        <v>0</v>
      </c>
      <c r="C27" s="209">
        <v>2939500</v>
      </c>
      <c r="D27" s="209"/>
      <c r="E27" s="209"/>
      <c r="F27" s="209"/>
      <c r="G27" s="209"/>
      <c r="H27" s="209"/>
      <c r="I27" s="209"/>
      <c r="J27" s="209"/>
      <c r="K27" s="209"/>
      <c r="L27" s="209"/>
      <c r="M27" s="209"/>
    </row>
    <row r="28" spans="1:13" ht="16.5" customHeight="1" thickBot="1">
      <c r="A28" s="168" t="s">
        <v>254</v>
      </c>
      <c r="B28" s="175">
        <f aca="true" t="shared" si="2" ref="B28:G28">SUM(B21:B26)</f>
        <v>29893100</v>
      </c>
      <c r="C28" s="175">
        <f>SUM(C21:C27)</f>
        <v>27917184.43</v>
      </c>
      <c r="D28" s="176">
        <f t="shared" si="2"/>
        <v>0</v>
      </c>
      <c r="E28" s="176">
        <f t="shared" si="2"/>
        <v>0</v>
      </c>
      <c r="F28" s="176">
        <f t="shared" si="2"/>
        <v>0</v>
      </c>
      <c r="G28" s="176">
        <f t="shared" si="2"/>
        <v>0</v>
      </c>
      <c r="H28" s="176"/>
      <c r="I28" s="176">
        <f>SUM(I21:I26)</f>
        <v>0</v>
      </c>
      <c r="J28" s="176">
        <f>SUM(J21:J26)</f>
        <v>0</v>
      </c>
      <c r="K28" s="177" t="s">
        <v>261</v>
      </c>
      <c r="L28" s="176">
        <f>SUM(L21:L26)</f>
        <v>0</v>
      </c>
      <c r="M28" s="177">
        <f>SUM(M21:M26)</f>
        <v>0</v>
      </c>
    </row>
    <row r="29" spans="1:13" ht="16.5" customHeight="1" thickBot="1" thickTop="1">
      <c r="A29" s="407" t="s">
        <v>255</v>
      </c>
      <c r="B29" s="407"/>
      <c r="C29" s="178">
        <f>SUM(C28-C19)</f>
        <v>5626933.539999999</v>
      </c>
      <c r="D29" s="172"/>
      <c r="E29" s="172"/>
      <c r="F29" s="172"/>
      <c r="G29" s="172"/>
      <c r="H29" s="172"/>
      <c r="I29" s="172"/>
      <c r="J29" s="172"/>
      <c r="K29" s="172"/>
      <c r="L29" s="172"/>
      <c r="M29" s="172"/>
    </row>
    <row r="30" spans="1:13" ht="16.5" customHeight="1" thickTop="1">
      <c r="A30" s="171"/>
      <c r="B30" s="171"/>
      <c r="C30" s="310"/>
      <c r="D30" s="172"/>
      <c r="E30" s="172"/>
      <c r="F30" s="172"/>
      <c r="G30" s="172"/>
      <c r="H30" s="172"/>
      <c r="I30" s="172"/>
      <c r="J30" s="172"/>
      <c r="K30" s="172"/>
      <c r="L30" s="172"/>
      <c r="M30" s="172"/>
    </row>
    <row r="31" spans="1:13" ht="16.5" customHeight="1">
      <c r="A31" s="171"/>
      <c r="B31" s="171" t="s">
        <v>243</v>
      </c>
      <c r="C31" s="173"/>
      <c r="D31" s="172" t="s">
        <v>461</v>
      </c>
      <c r="E31" s="172"/>
      <c r="F31" s="172" t="s">
        <v>244</v>
      </c>
      <c r="G31" s="172"/>
      <c r="H31" s="172" t="s">
        <v>477</v>
      </c>
      <c r="I31" s="172"/>
      <c r="J31" s="172" t="s">
        <v>245</v>
      </c>
      <c r="K31" s="172"/>
      <c r="L31" s="172" t="s">
        <v>246</v>
      </c>
      <c r="M31" s="172"/>
    </row>
    <row r="32" spans="1:13" ht="16.5" customHeight="1">
      <c r="A32" s="171"/>
      <c r="B32" s="171"/>
      <c r="C32" s="173"/>
      <c r="D32" s="172"/>
      <c r="E32" s="172"/>
      <c r="F32" s="172"/>
      <c r="G32" s="172"/>
      <c r="H32" s="172"/>
      <c r="I32" s="172"/>
      <c r="J32" s="172"/>
      <c r="K32" s="172"/>
      <c r="L32" s="172"/>
      <c r="M32" s="172"/>
    </row>
    <row r="33" spans="1:13" ht="16.5" customHeight="1">
      <c r="A33" s="171"/>
      <c r="B33" s="171"/>
      <c r="C33" s="173"/>
      <c r="D33" s="172"/>
      <c r="E33" s="172"/>
      <c r="F33" s="172"/>
      <c r="G33" s="172"/>
      <c r="H33" s="172"/>
      <c r="I33" s="172"/>
      <c r="J33" s="172"/>
      <c r="K33" s="172"/>
      <c r="L33" s="172"/>
      <c r="M33" s="172"/>
    </row>
    <row r="34" spans="1:13" ht="16.5" customHeight="1">
      <c r="A34" s="408" t="s">
        <v>256</v>
      </c>
      <c r="B34" s="408"/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</row>
    <row r="35" spans="1:13" ht="16.5" customHeight="1">
      <c r="A35" s="408" t="s">
        <v>511</v>
      </c>
      <c r="B35" s="408"/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</row>
    <row r="36" spans="1:13" ht="16.5" customHeight="1">
      <c r="A36" s="409" t="s">
        <v>476</v>
      </c>
      <c r="B36" s="409"/>
      <c r="C36" s="409"/>
      <c r="D36" s="409"/>
      <c r="E36" s="409"/>
      <c r="F36" s="409"/>
      <c r="G36" s="409"/>
      <c r="H36" s="409"/>
      <c r="I36" s="409"/>
      <c r="J36" s="409"/>
      <c r="K36" s="409"/>
      <c r="L36" s="409"/>
      <c r="M36" s="409"/>
    </row>
    <row r="37" spans="1:13" ht="16.5" customHeight="1">
      <c r="A37" s="404" t="s">
        <v>325</v>
      </c>
      <c r="B37" s="404" t="s">
        <v>229</v>
      </c>
      <c r="C37" s="404" t="s">
        <v>318</v>
      </c>
      <c r="D37" s="404" t="s">
        <v>230</v>
      </c>
      <c r="E37" s="404" t="s">
        <v>231</v>
      </c>
      <c r="F37" s="404" t="s">
        <v>232</v>
      </c>
      <c r="G37" s="404" t="s">
        <v>233</v>
      </c>
      <c r="H37" s="404" t="s">
        <v>235</v>
      </c>
      <c r="I37" s="404" t="s">
        <v>234</v>
      </c>
      <c r="J37" s="404" t="s">
        <v>236</v>
      </c>
      <c r="K37" s="404" t="s">
        <v>237</v>
      </c>
      <c r="L37" s="404" t="s">
        <v>263</v>
      </c>
      <c r="M37" s="404" t="s">
        <v>334</v>
      </c>
    </row>
    <row r="38" spans="1:13" ht="16.5" customHeight="1">
      <c r="A38" s="405"/>
      <c r="B38" s="405"/>
      <c r="C38" s="405"/>
      <c r="D38" s="405"/>
      <c r="E38" s="405"/>
      <c r="F38" s="405"/>
      <c r="G38" s="405"/>
      <c r="H38" s="405"/>
      <c r="I38" s="405"/>
      <c r="J38" s="405"/>
      <c r="K38" s="405"/>
      <c r="L38" s="405"/>
      <c r="M38" s="405"/>
    </row>
    <row r="39" spans="1:13" ht="16.5" customHeight="1">
      <c r="A39" s="406"/>
      <c r="B39" s="406"/>
      <c r="C39" s="406"/>
      <c r="D39" s="406"/>
      <c r="E39" s="406"/>
      <c r="F39" s="406"/>
      <c r="G39" s="406"/>
      <c r="H39" s="406"/>
      <c r="I39" s="406"/>
      <c r="J39" s="406"/>
      <c r="K39" s="406"/>
      <c r="L39" s="406"/>
      <c r="M39" s="406"/>
    </row>
    <row r="40" spans="1:13" ht="16.5" customHeight="1">
      <c r="A40" s="156" t="s">
        <v>238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 t="s">
        <v>297</v>
      </c>
      <c r="M40" s="158"/>
    </row>
    <row r="41" spans="1:13" ht="16.5" customHeight="1">
      <c r="A41" s="159" t="s">
        <v>585</v>
      </c>
      <c r="B41" s="160">
        <v>9945000</v>
      </c>
      <c r="C41" s="160">
        <f aca="true" t="shared" si="3" ref="C41:C51">SUM(D41:M41)</f>
        <v>4209988.46</v>
      </c>
      <c r="D41" s="160">
        <v>3960005.26</v>
      </c>
      <c r="E41" s="160">
        <v>0</v>
      </c>
      <c r="F41" s="161">
        <v>0</v>
      </c>
      <c r="G41" s="160">
        <v>0</v>
      </c>
      <c r="H41" s="160">
        <v>0</v>
      </c>
      <c r="I41" s="160">
        <v>0</v>
      </c>
      <c r="J41" s="161">
        <v>0</v>
      </c>
      <c r="K41" s="160">
        <v>0</v>
      </c>
      <c r="L41" s="161">
        <v>249983.2</v>
      </c>
      <c r="M41" s="161">
        <v>0</v>
      </c>
    </row>
    <row r="42" spans="1:13" ht="16.5" customHeight="1">
      <c r="A42" s="159" t="s">
        <v>478</v>
      </c>
      <c r="B42" s="160">
        <v>346560</v>
      </c>
      <c r="C42" s="160">
        <f t="shared" si="3"/>
        <v>356670</v>
      </c>
      <c r="D42" s="161">
        <v>0</v>
      </c>
      <c r="E42" s="160">
        <v>356670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</row>
    <row r="43" spans="1:13" ht="16.5" customHeight="1">
      <c r="A43" s="159" t="s">
        <v>583</v>
      </c>
      <c r="B43" s="160">
        <v>3393960</v>
      </c>
      <c r="C43" s="160">
        <f t="shared" si="3"/>
        <v>3074860</v>
      </c>
      <c r="D43" s="161">
        <v>673080</v>
      </c>
      <c r="E43" s="160">
        <v>318840</v>
      </c>
      <c r="F43" s="161">
        <v>240000</v>
      </c>
      <c r="G43" s="161">
        <v>1003600</v>
      </c>
      <c r="H43" s="161">
        <v>543120</v>
      </c>
      <c r="I43" s="161">
        <v>0</v>
      </c>
      <c r="J43" s="161">
        <v>0</v>
      </c>
      <c r="K43" s="161">
        <v>0</v>
      </c>
      <c r="L43" s="161">
        <v>296220</v>
      </c>
      <c r="M43" s="161">
        <v>0</v>
      </c>
    </row>
    <row r="44" spans="1:13" ht="16.5" customHeight="1">
      <c r="A44" s="162" t="s">
        <v>239</v>
      </c>
      <c r="B44" s="163">
        <v>485000</v>
      </c>
      <c r="C44" s="163">
        <f t="shared" si="3"/>
        <v>139832</v>
      </c>
      <c r="D44" s="160">
        <v>124400</v>
      </c>
      <c r="E44" s="160">
        <v>0</v>
      </c>
      <c r="F44" s="160">
        <v>0</v>
      </c>
      <c r="G44" s="161">
        <v>0</v>
      </c>
      <c r="H44" s="161">
        <v>0</v>
      </c>
      <c r="I44" s="160">
        <v>0</v>
      </c>
      <c r="J44" s="161">
        <v>0</v>
      </c>
      <c r="K44" s="160">
        <v>0</v>
      </c>
      <c r="L44" s="161">
        <v>15432</v>
      </c>
      <c r="M44" s="161">
        <v>0</v>
      </c>
    </row>
    <row r="45" spans="1:13" ht="16.5" customHeight="1">
      <c r="A45" s="159" t="s">
        <v>504</v>
      </c>
      <c r="B45" s="160">
        <v>4683000</v>
      </c>
      <c r="C45" s="160">
        <f t="shared" si="3"/>
        <v>1774027.2</v>
      </c>
      <c r="D45" s="163">
        <v>436002.45</v>
      </c>
      <c r="E45" s="163">
        <v>40000</v>
      </c>
      <c r="F45" s="163">
        <v>188915</v>
      </c>
      <c r="G45" s="163">
        <v>672128.75</v>
      </c>
      <c r="H45" s="163">
        <v>0</v>
      </c>
      <c r="I45" s="163">
        <v>16268</v>
      </c>
      <c r="J45" s="164">
        <v>0</v>
      </c>
      <c r="K45" s="163">
        <v>356597</v>
      </c>
      <c r="L45" s="164">
        <v>64116</v>
      </c>
      <c r="M45" s="164">
        <v>0</v>
      </c>
    </row>
    <row r="46" spans="1:13" ht="16.5" customHeight="1">
      <c r="A46" s="159" t="s">
        <v>584</v>
      </c>
      <c r="B46" s="160">
        <v>2464050</v>
      </c>
      <c r="C46" s="160">
        <f t="shared" si="3"/>
        <v>1828359.26</v>
      </c>
      <c r="D46" s="160">
        <v>395625.71</v>
      </c>
      <c r="E46" s="160">
        <v>208700.1</v>
      </c>
      <c r="F46" s="160">
        <v>824115</v>
      </c>
      <c r="G46" s="160">
        <v>241051.2</v>
      </c>
      <c r="H46" s="160">
        <v>46765.44</v>
      </c>
      <c r="I46" s="160">
        <v>0</v>
      </c>
      <c r="J46" s="160">
        <v>0</v>
      </c>
      <c r="K46" s="160">
        <v>0</v>
      </c>
      <c r="L46" s="160">
        <v>112101.81</v>
      </c>
      <c r="M46" s="161">
        <v>0</v>
      </c>
    </row>
    <row r="47" spans="1:13" ht="16.5" customHeight="1">
      <c r="A47" s="159" t="s">
        <v>240</v>
      </c>
      <c r="B47" s="160">
        <v>344000</v>
      </c>
      <c r="C47" s="160">
        <f t="shared" si="3"/>
        <v>382075.99</v>
      </c>
      <c r="D47" s="160">
        <v>353423.73</v>
      </c>
      <c r="E47" s="160">
        <v>0</v>
      </c>
      <c r="F47" s="160">
        <v>28652.26</v>
      </c>
      <c r="G47" s="160">
        <v>0</v>
      </c>
      <c r="H47" s="160">
        <v>0</v>
      </c>
      <c r="I47" s="160">
        <v>0</v>
      </c>
      <c r="J47" s="161">
        <v>0</v>
      </c>
      <c r="K47" s="160">
        <v>0</v>
      </c>
      <c r="L47" s="161">
        <v>0</v>
      </c>
      <c r="M47" s="161">
        <v>0</v>
      </c>
    </row>
    <row r="48" spans="1:13" ht="16.5" customHeight="1">
      <c r="A48" s="159" t="s">
        <v>505</v>
      </c>
      <c r="B48" s="160">
        <v>1359500</v>
      </c>
      <c r="C48" s="160">
        <f t="shared" si="3"/>
        <v>1087208.95</v>
      </c>
      <c r="D48" s="160">
        <v>30000</v>
      </c>
      <c r="E48" s="161">
        <v>0</v>
      </c>
      <c r="F48" s="165">
        <v>972000</v>
      </c>
      <c r="G48" s="160">
        <v>67500</v>
      </c>
      <c r="H48" s="160">
        <v>17708.95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</row>
    <row r="49" spans="1:13" ht="16.5" customHeight="1">
      <c r="A49" s="159" t="s">
        <v>510</v>
      </c>
      <c r="B49" s="160">
        <v>945830</v>
      </c>
      <c r="C49" s="160">
        <f t="shared" si="3"/>
        <v>3931392.46</v>
      </c>
      <c r="D49" s="161">
        <v>0</v>
      </c>
      <c r="E49" s="161">
        <v>0</v>
      </c>
      <c r="F49" s="160">
        <v>0</v>
      </c>
      <c r="G49" s="160">
        <v>0</v>
      </c>
      <c r="H49" s="160">
        <v>0</v>
      </c>
      <c r="I49" s="161">
        <v>0</v>
      </c>
      <c r="J49" s="160">
        <v>2974000</v>
      </c>
      <c r="K49" s="161">
        <v>0</v>
      </c>
      <c r="L49" s="161">
        <v>0</v>
      </c>
      <c r="M49" s="161">
        <v>957392.46</v>
      </c>
    </row>
    <row r="50" spans="1:13" ht="16.5" customHeight="1">
      <c r="A50" s="159" t="s">
        <v>241</v>
      </c>
      <c r="B50" s="160">
        <v>411200</v>
      </c>
      <c r="C50" s="160">
        <f t="shared" si="3"/>
        <v>426330</v>
      </c>
      <c r="D50" s="161">
        <v>120800</v>
      </c>
      <c r="E50" s="161">
        <v>21000</v>
      </c>
      <c r="F50" s="161">
        <v>7600</v>
      </c>
      <c r="G50" s="161">
        <v>78210</v>
      </c>
      <c r="H50" s="161">
        <v>0</v>
      </c>
      <c r="I50" s="161">
        <v>0</v>
      </c>
      <c r="J50" s="161">
        <v>0</v>
      </c>
      <c r="K50" s="161">
        <v>0</v>
      </c>
      <c r="L50" s="161">
        <v>198720</v>
      </c>
      <c r="M50" s="160">
        <v>0</v>
      </c>
    </row>
    <row r="51" spans="1:13" ht="16.5" customHeight="1">
      <c r="A51" s="309" t="s">
        <v>506</v>
      </c>
      <c r="B51" s="166">
        <v>5515000</v>
      </c>
      <c r="C51" s="166">
        <f t="shared" si="3"/>
        <v>5615700</v>
      </c>
      <c r="D51" s="166">
        <v>0</v>
      </c>
      <c r="E51" s="166">
        <v>0</v>
      </c>
      <c r="F51" s="166">
        <v>0</v>
      </c>
      <c r="G51" s="166">
        <v>0</v>
      </c>
      <c r="H51" s="166">
        <v>0</v>
      </c>
      <c r="I51" s="166">
        <v>0</v>
      </c>
      <c r="J51" s="167">
        <v>0</v>
      </c>
      <c r="K51" s="166">
        <v>0</v>
      </c>
      <c r="L51" s="167">
        <v>5615700</v>
      </c>
      <c r="M51" s="167">
        <v>0</v>
      </c>
    </row>
    <row r="52" spans="1:13" ht="16.5" customHeight="1" thickBot="1">
      <c r="A52" s="168" t="s">
        <v>242</v>
      </c>
      <c r="B52" s="174">
        <f>SUM(B41:B51)</f>
        <v>29893100</v>
      </c>
      <c r="C52" s="174">
        <f>SUM(C41:C51)</f>
        <v>22826444.32</v>
      </c>
      <c r="D52" s="174">
        <f aca="true" t="shared" si="4" ref="D52:L52">SUM(D41:D51)</f>
        <v>6093337.15</v>
      </c>
      <c r="E52" s="174">
        <f t="shared" si="4"/>
        <v>945210.1</v>
      </c>
      <c r="F52" s="174">
        <f t="shared" si="4"/>
        <v>2261282.26</v>
      </c>
      <c r="G52" s="174">
        <f t="shared" si="4"/>
        <v>2062489.95</v>
      </c>
      <c r="H52" s="174">
        <f t="shared" si="4"/>
        <v>607594.3899999999</v>
      </c>
      <c r="I52" s="174">
        <f t="shared" si="4"/>
        <v>16268</v>
      </c>
      <c r="J52" s="174">
        <f t="shared" si="4"/>
        <v>2974000</v>
      </c>
      <c r="K52" s="174">
        <f t="shared" si="4"/>
        <v>356597</v>
      </c>
      <c r="L52" s="174">
        <f t="shared" si="4"/>
        <v>6552273.01</v>
      </c>
      <c r="M52" s="174">
        <f>SUM(M40:M51)</f>
        <v>957392.46</v>
      </c>
    </row>
    <row r="53" spans="1:13" ht="16.5" customHeight="1" thickTop="1">
      <c r="A53" s="169" t="s">
        <v>247</v>
      </c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</row>
    <row r="54" spans="1:13" ht="16.5" customHeight="1">
      <c r="A54" s="159" t="s">
        <v>248</v>
      </c>
      <c r="B54" s="160">
        <v>145100</v>
      </c>
      <c r="C54" s="160">
        <v>126707.48</v>
      </c>
      <c r="D54" s="160"/>
      <c r="E54" s="160"/>
      <c r="F54" s="160"/>
      <c r="G54" s="160"/>
      <c r="H54" s="160"/>
      <c r="I54" s="160"/>
      <c r="J54" s="160"/>
      <c r="K54" s="160"/>
      <c r="L54" s="160"/>
      <c r="M54" s="160"/>
    </row>
    <row r="55" spans="1:13" ht="16.5" customHeight="1">
      <c r="A55" s="333" t="s">
        <v>249</v>
      </c>
      <c r="B55" s="160">
        <v>152800</v>
      </c>
      <c r="C55" s="160">
        <v>80804</v>
      </c>
      <c r="D55" s="160"/>
      <c r="E55" s="160"/>
      <c r="F55" s="160"/>
      <c r="G55" s="160"/>
      <c r="H55" s="160"/>
      <c r="I55" s="160"/>
      <c r="J55" s="160"/>
      <c r="K55" s="160"/>
      <c r="L55" s="160"/>
      <c r="M55" s="160"/>
    </row>
    <row r="56" spans="1:13" ht="16.5" customHeight="1">
      <c r="A56" s="159" t="s">
        <v>250</v>
      </c>
      <c r="B56" s="160">
        <v>110000</v>
      </c>
      <c r="C56" s="160">
        <v>98798.48</v>
      </c>
      <c r="D56" s="160"/>
      <c r="E56" s="160"/>
      <c r="F56" s="160"/>
      <c r="G56" s="160"/>
      <c r="H56" s="160"/>
      <c r="I56" s="160"/>
      <c r="J56" s="160"/>
      <c r="K56" s="160"/>
      <c r="L56" s="160"/>
      <c r="M56" s="160"/>
    </row>
    <row r="57" spans="1:13" ht="16.5" customHeight="1">
      <c r="A57" s="159" t="s">
        <v>251</v>
      </c>
      <c r="B57" s="160">
        <v>100200</v>
      </c>
      <c r="C57" s="160">
        <v>38037.1</v>
      </c>
      <c r="D57" s="160"/>
      <c r="E57" s="160"/>
      <c r="F57" s="160"/>
      <c r="G57" s="160"/>
      <c r="H57" s="160"/>
      <c r="I57" s="160"/>
      <c r="J57" s="160"/>
      <c r="K57" s="160"/>
      <c r="L57" s="160"/>
      <c r="M57" s="160"/>
    </row>
    <row r="58" spans="1:13" ht="16.5" customHeight="1">
      <c r="A58" s="159" t="s">
        <v>252</v>
      </c>
      <c r="B58" s="160">
        <v>16385000</v>
      </c>
      <c r="C58" s="160">
        <v>16845190.37</v>
      </c>
      <c r="D58" s="160"/>
      <c r="E58" s="160"/>
      <c r="F58" s="160"/>
      <c r="G58" s="160"/>
      <c r="H58" s="160"/>
      <c r="I58" s="160"/>
      <c r="J58" s="160"/>
      <c r="K58" s="160"/>
      <c r="L58" s="160"/>
      <c r="M58" s="160"/>
    </row>
    <row r="59" spans="1:13" ht="16.5" customHeight="1">
      <c r="A59" s="159" t="s">
        <v>253</v>
      </c>
      <c r="B59" s="160">
        <v>13000000</v>
      </c>
      <c r="C59" s="160">
        <v>7788147</v>
      </c>
      <c r="D59" s="160"/>
      <c r="E59" s="160"/>
      <c r="F59" s="160"/>
      <c r="G59" s="160"/>
      <c r="H59" s="160"/>
      <c r="I59" s="160"/>
      <c r="J59" s="160"/>
      <c r="K59" s="160"/>
      <c r="L59" s="160"/>
      <c r="M59" s="160"/>
    </row>
    <row r="60" spans="1:13" ht="16.5" customHeight="1">
      <c r="A60" s="208" t="s">
        <v>507</v>
      </c>
      <c r="B60" s="209">
        <v>0</v>
      </c>
      <c r="C60" s="209">
        <v>2939500</v>
      </c>
      <c r="D60" s="209"/>
      <c r="E60" s="209"/>
      <c r="F60" s="209"/>
      <c r="G60" s="209"/>
      <c r="H60" s="209"/>
      <c r="I60" s="209"/>
      <c r="J60" s="209"/>
      <c r="K60" s="209"/>
      <c r="L60" s="209"/>
      <c r="M60" s="209"/>
    </row>
    <row r="61" spans="1:13" s="311" customFormat="1" ht="16.5" customHeight="1">
      <c r="A61" s="210" t="s">
        <v>508</v>
      </c>
      <c r="B61" s="211">
        <v>0</v>
      </c>
      <c r="C61" s="211">
        <v>536193.43</v>
      </c>
      <c r="D61" s="211"/>
      <c r="E61" s="211"/>
      <c r="F61" s="211"/>
      <c r="G61" s="211"/>
      <c r="H61" s="211"/>
      <c r="I61" s="211"/>
      <c r="J61" s="211"/>
      <c r="K61" s="211"/>
      <c r="L61" s="211"/>
      <c r="M61" s="211"/>
    </row>
    <row r="62" spans="1:13" ht="16.5" customHeight="1" thickBot="1">
      <c r="A62" s="168" t="s">
        <v>254</v>
      </c>
      <c r="B62" s="175">
        <f>SUM(B54:B61)</f>
        <v>29893100</v>
      </c>
      <c r="C62" s="175">
        <f>SUM(C54:C61)</f>
        <v>28453377.86</v>
      </c>
      <c r="D62" s="176">
        <f>SUM(D54:D59)</f>
        <v>0</v>
      </c>
      <c r="E62" s="176">
        <f>SUM(E54:E59)</f>
        <v>0</v>
      </c>
      <c r="F62" s="176">
        <f>SUM(F54:F59)</f>
        <v>0</v>
      </c>
      <c r="G62" s="176">
        <f>SUM(G54:G59)</f>
        <v>0</v>
      </c>
      <c r="H62" s="176"/>
      <c r="I62" s="176">
        <f>SUM(I54:I59)</f>
        <v>0</v>
      </c>
      <c r="J62" s="176">
        <f>SUM(J54:J59)</f>
        <v>0</v>
      </c>
      <c r="K62" s="177" t="s">
        <v>261</v>
      </c>
      <c r="L62" s="176">
        <f>SUM(L54:L59)</f>
        <v>0</v>
      </c>
      <c r="M62" s="177">
        <f>SUM(M54:M59)</f>
        <v>0</v>
      </c>
    </row>
    <row r="63" spans="1:13" ht="16.5" customHeight="1" thickBot="1" thickTop="1">
      <c r="A63" s="407" t="s">
        <v>255</v>
      </c>
      <c r="B63" s="407"/>
      <c r="C63" s="178">
        <f>SUM(C62-C52)</f>
        <v>5626933.539999999</v>
      </c>
      <c r="D63" s="172"/>
      <c r="E63" s="172"/>
      <c r="F63" s="172"/>
      <c r="G63" s="172"/>
      <c r="H63" s="172"/>
      <c r="I63" s="172"/>
      <c r="J63" s="172"/>
      <c r="K63" s="172"/>
      <c r="L63" s="172"/>
      <c r="M63" s="172"/>
    </row>
    <row r="64" spans="1:13" ht="16.5" customHeight="1" thickTop="1">
      <c r="A64" s="171"/>
      <c r="B64" s="171"/>
      <c r="C64" s="310"/>
      <c r="D64" s="172"/>
      <c r="E64" s="172"/>
      <c r="F64" s="172"/>
      <c r="G64" s="172"/>
      <c r="H64" s="172"/>
      <c r="I64" s="172"/>
      <c r="J64" s="172"/>
      <c r="K64" s="172"/>
      <c r="L64" s="172"/>
      <c r="M64" s="172"/>
    </row>
    <row r="65" spans="1:13" ht="16.5" customHeight="1">
      <c r="A65" s="171"/>
      <c r="B65" s="171" t="s">
        <v>243</v>
      </c>
      <c r="C65" s="173"/>
      <c r="D65" s="172" t="s">
        <v>461</v>
      </c>
      <c r="E65" s="172"/>
      <c r="F65" s="172" t="s">
        <v>244</v>
      </c>
      <c r="G65" s="172"/>
      <c r="H65" s="172" t="s">
        <v>477</v>
      </c>
      <c r="I65" s="172"/>
      <c r="J65" s="172" t="s">
        <v>245</v>
      </c>
      <c r="K65" s="172"/>
      <c r="L65" s="172" t="s">
        <v>246</v>
      </c>
      <c r="M65" s="172"/>
    </row>
  </sheetData>
  <sheetProtection/>
  <mergeCells count="34">
    <mergeCell ref="F4:F6"/>
    <mergeCell ref="G4:G6"/>
    <mergeCell ref="L4:L6"/>
    <mergeCell ref="M4:M6"/>
    <mergeCell ref="H4:H6"/>
    <mergeCell ref="I4:I6"/>
    <mergeCell ref="J4:J6"/>
    <mergeCell ref="K4:K6"/>
    <mergeCell ref="H37:H39"/>
    <mergeCell ref="I37:I39"/>
    <mergeCell ref="A1:M1"/>
    <mergeCell ref="A2:M2"/>
    <mergeCell ref="A3:M3"/>
    <mergeCell ref="A4:A6"/>
    <mergeCell ref="B4:B6"/>
    <mergeCell ref="C4:C6"/>
    <mergeCell ref="D4:D6"/>
    <mergeCell ref="E4:E6"/>
    <mergeCell ref="B37:B39"/>
    <mergeCell ref="C37:C39"/>
    <mergeCell ref="D37:D39"/>
    <mergeCell ref="E37:E39"/>
    <mergeCell ref="F37:F39"/>
    <mergeCell ref="G37:G39"/>
    <mergeCell ref="J37:J39"/>
    <mergeCell ref="K37:K39"/>
    <mergeCell ref="L37:L39"/>
    <mergeCell ref="M37:M39"/>
    <mergeCell ref="A63:B63"/>
    <mergeCell ref="A29:B29"/>
    <mergeCell ref="A34:M34"/>
    <mergeCell ref="A35:M35"/>
    <mergeCell ref="A36:M36"/>
    <mergeCell ref="A37:A39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>
    <tabColor indexed="29"/>
  </sheetPr>
  <dimension ref="A1:H24"/>
  <sheetViews>
    <sheetView view="pageBreakPreview" zoomScaleSheetLayoutView="100" zoomScalePageLayoutView="0" workbookViewId="0" topLeftCell="A22">
      <selection activeCell="L4" sqref="L4"/>
    </sheetView>
  </sheetViews>
  <sheetFormatPr defaultColWidth="9.140625" defaultRowHeight="22.5" customHeight="1"/>
  <cols>
    <col min="1" max="1" width="11.140625" style="1" customWidth="1"/>
    <col min="2" max="2" width="12.7109375" style="1" customWidth="1"/>
    <col min="3" max="3" width="13.421875" style="1" customWidth="1"/>
    <col min="4" max="4" width="14.57421875" style="1" customWidth="1"/>
    <col min="5" max="5" width="3.8515625" style="1" customWidth="1"/>
    <col min="6" max="6" width="12.8515625" style="100" customWidth="1"/>
    <col min="7" max="7" width="15.421875" style="1" customWidth="1"/>
    <col min="8" max="8" width="3.8515625" style="1" customWidth="1"/>
    <col min="9" max="16384" width="9.140625" style="1" customWidth="1"/>
  </cols>
  <sheetData>
    <row r="1" spans="1:8" ht="22.5" customHeight="1">
      <c r="A1" s="348" t="s">
        <v>290</v>
      </c>
      <c r="B1" s="348"/>
      <c r="C1" s="348"/>
      <c r="D1" s="348"/>
      <c r="E1" s="348"/>
      <c r="F1" s="348"/>
      <c r="G1" s="348"/>
      <c r="H1" s="348"/>
    </row>
    <row r="2" spans="1:8" ht="22.5" customHeight="1">
      <c r="A2" s="58"/>
      <c r="B2" s="58"/>
      <c r="C2" s="58"/>
      <c r="D2" s="58"/>
      <c r="E2" s="58"/>
      <c r="F2" s="109"/>
      <c r="G2" s="108"/>
      <c r="H2" s="58"/>
    </row>
    <row r="3" spans="1:8" ht="22.5" customHeight="1">
      <c r="A3" s="111" t="s">
        <v>291</v>
      </c>
      <c r="B3" s="58" t="s">
        <v>334</v>
      </c>
      <c r="C3" s="58"/>
      <c r="D3" s="102">
        <v>3931392.46</v>
      </c>
      <c r="E3" s="107" t="s">
        <v>300</v>
      </c>
      <c r="F3" s="105" t="s">
        <v>226</v>
      </c>
      <c r="G3" s="110"/>
      <c r="H3" s="58"/>
    </row>
    <row r="4" spans="1:8" ht="22.5" customHeight="1">
      <c r="A4" s="58"/>
      <c r="B4" s="58" t="s">
        <v>227</v>
      </c>
      <c r="C4" s="58"/>
      <c r="D4" s="106"/>
      <c r="E4" s="58"/>
      <c r="F4" s="110"/>
      <c r="G4" s="110">
        <v>957392.46</v>
      </c>
      <c r="H4" s="58" t="s">
        <v>300</v>
      </c>
    </row>
    <row r="5" spans="1:8" ht="22.5" customHeight="1">
      <c r="A5" s="58"/>
      <c r="B5" s="58" t="s">
        <v>479</v>
      </c>
      <c r="C5" s="58"/>
      <c r="D5" s="106"/>
      <c r="E5" s="58"/>
      <c r="F5" s="110"/>
      <c r="G5" s="110">
        <v>2974000</v>
      </c>
      <c r="H5" s="58" t="s">
        <v>300</v>
      </c>
    </row>
    <row r="6" spans="1:8" ht="22.5" customHeight="1">
      <c r="A6" s="58"/>
      <c r="B6" s="58" t="s">
        <v>581</v>
      </c>
      <c r="C6" s="58"/>
      <c r="D6" s="58"/>
      <c r="E6" s="58"/>
      <c r="F6" s="110">
        <v>2974000</v>
      </c>
      <c r="G6" s="110"/>
      <c r="H6" s="58"/>
    </row>
    <row r="7" spans="1:8" ht="22.5" customHeight="1">
      <c r="A7" s="58"/>
      <c r="B7" s="58"/>
      <c r="C7" s="58"/>
      <c r="D7" s="58"/>
      <c r="E7" s="58"/>
      <c r="F7" s="110"/>
      <c r="G7" s="110"/>
      <c r="H7" s="58"/>
    </row>
    <row r="8" spans="1:8" ht="22.5" customHeight="1">
      <c r="A8" s="111" t="s">
        <v>292</v>
      </c>
      <c r="B8" s="58" t="s">
        <v>480</v>
      </c>
      <c r="C8" s="58"/>
      <c r="D8" s="102">
        <v>3074860</v>
      </c>
      <c r="E8" s="58" t="s">
        <v>300</v>
      </c>
      <c r="F8" s="112" t="s">
        <v>226</v>
      </c>
      <c r="G8" s="113"/>
      <c r="H8" s="58"/>
    </row>
    <row r="9" spans="1:8" ht="22.5" customHeight="1">
      <c r="A9" s="58"/>
      <c r="B9" s="58" t="s">
        <v>227</v>
      </c>
      <c r="C9" s="58"/>
      <c r="D9" s="58"/>
      <c r="E9" s="58"/>
      <c r="F9" s="113"/>
      <c r="G9" s="114">
        <v>2934860</v>
      </c>
      <c r="H9" s="58" t="s">
        <v>300</v>
      </c>
    </row>
    <row r="10" spans="1:8" ht="22.5" customHeight="1">
      <c r="A10" s="58"/>
      <c r="B10" s="58" t="s">
        <v>479</v>
      </c>
      <c r="C10" s="58"/>
      <c r="D10" s="106"/>
      <c r="E10" s="58"/>
      <c r="F10" s="113"/>
      <c r="G10" s="101">
        <v>140000</v>
      </c>
      <c r="H10" s="58" t="s">
        <v>300</v>
      </c>
    </row>
    <row r="11" spans="1:8" ht="22.5" customHeight="1">
      <c r="A11" s="58"/>
      <c r="B11" s="58" t="s">
        <v>97</v>
      </c>
      <c r="C11" s="58"/>
      <c r="D11" s="103"/>
      <c r="E11" s="58"/>
      <c r="F11" s="110">
        <v>140000</v>
      </c>
      <c r="G11" s="58"/>
      <c r="H11" s="58"/>
    </row>
    <row r="12" spans="1:8" ht="22.5" customHeight="1">
      <c r="A12" s="58"/>
      <c r="B12" s="58"/>
      <c r="C12" s="58"/>
      <c r="D12" s="58"/>
      <c r="E12" s="58"/>
      <c r="F12" s="110"/>
      <c r="G12" s="58"/>
      <c r="H12" s="58"/>
    </row>
    <row r="13" spans="1:8" ht="22.5" customHeight="1">
      <c r="A13" s="111" t="s">
        <v>293</v>
      </c>
      <c r="B13" s="58" t="s">
        <v>342</v>
      </c>
      <c r="C13" s="58"/>
      <c r="D13" s="106">
        <v>1828359.26</v>
      </c>
      <c r="E13" s="58" t="s">
        <v>300</v>
      </c>
      <c r="F13" s="110" t="s">
        <v>226</v>
      </c>
      <c r="G13" s="58"/>
      <c r="H13" s="58"/>
    </row>
    <row r="14" spans="1:8" ht="22.5" customHeight="1">
      <c r="A14" s="58"/>
      <c r="B14" s="58" t="s">
        <v>227</v>
      </c>
      <c r="C14" s="58"/>
      <c r="D14" s="58"/>
      <c r="E14" s="58"/>
      <c r="F14" s="110"/>
      <c r="G14" s="106">
        <v>1784159.26</v>
      </c>
      <c r="H14" s="58" t="s">
        <v>300</v>
      </c>
    </row>
    <row r="15" spans="1:8" ht="22.5" customHeight="1">
      <c r="A15" s="58"/>
      <c r="B15" s="58" t="s">
        <v>479</v>
      </c>
      <c r="C15" s="58"/>
      <c r="D15" s="106"/>
      <c r="E15" s="58"/>
      <c r="F15" s="110"/>
      <c r="G15" s="106">
        <v>44200</v>
      </c>
      <c r="H15" s="58" t="s">
        <v>300</v>
      </c>
    </row>
    <row r="16" spans="1:8" ht="22.5" customHeight="1">
      <c r="A16" s="58"/>
      <c r="B16" s="58" t="s">
        <v>446</v>
      </c>
      <c r="C16" s="58"/>
      <c r="D16" s="58"/>
      <c r="E16" s="58"/>
      <c r="F16" s="110">
        <v>44200</v>
      </c>
      <c r="G16" s="58"/>
      <c r="H16" s="58"/>
    </row>
    <row r="17" spans="1:8" ht="22.5" customHeight="1">
      <c r="A17" s="58"/>
      <c r="B17" s="58"/>
      <c r="C17" s="58"/>
      <c r="D17" s="58"/>
      <c r="E17" s="58"/>
      <c r="F17" s="110"/>
      <c r="G17" s="58"/>
      <c r="H17" s="58"/>
    </row>
    <row r="18" spans="1:6" ht="22.5" customHeight="1">
      <c r="A18" s="111"/>
      <c r="B18" s="111"/>
      <c r="C18" s="111"/>
      <c r="D18" s="106"/>
      <c r="E18" s="58"/>
      <c r="F18" s="110"/>
    </row>
    <row r="19" spans="1:8" ht="22.5" customHeight="1">
      <c r="A19" s="58"/>
      <c r="B19" s="58"/>
      <c r="C19" s="58"/>
      <c r="D19" s="58"/>
      <c r="E19" s="58"/>
      <c r="F19" s="110"/>
      <c r="G19" s="106"/>
      <c r="H19" s="58"/>
    </row>
    <row r="20" spans="1:8" ht="22.5" customHeight="1">
      <c r="A20" s="58"/>
      <c r="B20" s="58"/>
      <c r="C20" s="58"/>
      <c r="D20" s="58"/>
      <c r="E20" s="58"/>
      <c r="F20" s="110"/>
      <c r="G20" s="106"/>
      <c r="H20" s="58"/>
    </row>
    <row r="21" spans="1:8" ht="22.5" customHeight="1">
      <c r="A21" s="58"/>
      <c r="B21" s="58"/>
      <c r="C21" s="58"/>
      <c r="D21" s="58"/>
      <c r="E21" s="58"/>
      <c r="F21" s="110"/>
      <c r="G21" s="106"/>
      <c r="H21" s="58"/>
    </row>
    <row r="22" spans="1:8" ht="22.5" customHeight="1">
      <c r="A22" s="58"/>
      <c r="B22" s="58"/>
      <c r="C22" s="58"/>
      <c r="D22" s="58"/>
      <c r="E22" s="58"/>
      <c r="F22" s="110"/>
      <c r="G22" s="106"/>
      <c r="H22" s="58"/>
    </row>
    <row r="23" spans="1:8" ht="22.5" customHeight="1">
      <c r="A23" s="58"/>
      <c r="B23" s="58"/>
      <c r="C23" s="58"/>
      <c r="D23" s="58"/>
      <c r="E23" s="58"/>
      <c r="F23" s="110"/>
      <c r="G23" s="106"/>
      <c r="H23" s="58"/>
    </row>
    <row r="24" spans="1:8" ht="22.5" customHeight="1">
      <c r="A24" s="58"/>
      <c r="B24" s="58"/>
      <c r="C24" s="58"/>
      <c r="D24" s="58"/>
      <c r="E24" s="58"/>
      <c r="F24" s="110"/>
      <c r="G24" s="106"/>
      <c r="H24" s="58"/>
    </row>
  </sheetData>
  <sheetProtection/>
  <mergeCells count="1">
    <mergeCell ref="A1:H1"/>
  </mergeCells>
  <printOptions/>
  <pageMargins left="0.5905511811023623" right="0.5511811023622047" top="0.5511811023622047" bottom="0.5511811023622047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G440"/>
  <sheetViews>
    <sheetView view="pageBreakPreview" zoomScale="90" zoomScaleSheetLayoutView="90" zoomScalePageLayoutView="0" workbookViewId="0" topLeftCell="A247">
      <selection activeCell="J244" sqref="J244"/>
    </sheetView>
  </sheetViews>
  <sheetFormatPr defaultColWidth="9.140625" defaultRowHeight="12.75"/>
  <cols>
    <col min="1" max="1" width="8.28125" style="1" customWidth="1"/>
    <col min="2" max="3" width="20.7109375" style="1" customWidth="1"/>
    <col min="4" max="5" width="7.7109375" style="1" customWidth="1"/>
    <col min="6" max="7" width="14.7109375" style="1" customWidth="1"/>
    <col min="8" max="16384" width="9.140625" style="1" customWidth="1"/>
  </cols>
  <sheetData>
    <row r="1" spans="1:7" ht="21">
      <c r="A1" s="3" t="s">
        <v>295</v>
      </c>
      <c r="G1" s="6" t="s">
        <v>16</v>
      </c>
    </row>
    <row r="2" ht="21">
      <c r="G2" s="6" t="s">
        <v>141</v>
      </c>
    </row>
    <row r="3" spans="1:7" ht="23.25">
      <c r="A3" s="421" t="s">
        <v>17</v>
      </c>
      <c r="B3" s="421"/>
      <c r="C3" s="421"/>
      <c r="D3" s="421"/>
      <c r="E3" s="421"/>
      <c r="F3" s="421"/>
      <c r="G3" s="421"/>
    </row>
    <row r="4" ht="21">
      <c r="A4" s="3" t="s">
        <v>188</v>
      </c>
    </row>
    <row r="5" spans="1:7" ht="22.5" customHeight="1">
      <c r="A5" s="428" t="s">
        <v>325</v>
      </c>
      <c r="B5" s="428"/>
      <c r="C5" s="428"/>
      <c r="D5" s="428" t="s">
        <v>18</v>
      </c>
      <c r="E5" s="428" t="s">
        <v>351</v>
      </c>
      <c r="F5" s="428" t="s">
        <v>19</v>
      </c>
      <c r="G5" s="428" t="s">
        <v>353</v>
      </c>
    </row>
    <row r="6" spans="1:7" ht="22.5" customHeight="1">
      <c r="A6" s="428"/>
      <c r="B6" s="428"/>
      <c r="C6" s="428"/>
      <c r="D6" s="429"/>
      <c r="E6" s="429"/>
      <c r="F6" s="429"/>
      <c r="G6" s="429"/>
    </row>
    <row r="7" spans="1:7" ht="22.5" customHeight="1">
      <c r="A7" s="8" t="s">
        <v>28</v>
      </c>
      <c r="B7" s="9"/>
      <c r="C7" s="10"/>
      <c r="D7" s="11" t="s">
        <v>150</v>
      </c>
      <c r="E7" s="12" t="s">
        <v>370</v>
      </c>
      <c r="F7" s="13">
        <v>97370</v>
      </c>
      <c r="G7" s="13"/>
    </row>
    <row r="8" spans="1:7" ht="22.5" customHeight="1">
      <c r="A8" s="14" t="s">
        <v>29</v>
      </c>
      <c r="B8" s="4"/>
      <c r="C8" s="15"/>
      <c r="D8" s="16" t="s">
        <v>151</v>
      </c>
      <c r="E8" s="17" t="s">
        <v>372</v>
      </c>
      <c r="F8" s="18">
        <v>6803.9</v>
      </c>
      <c r="G8" s="18"/>
    </row>
    <row r="9" spans="1:7" ht="22.5" customHeight="1">
      <c r="A9" s="14" t="s">
        <v>30</v>
      </c>
      <c r="B9" s="2"/>
      <c r="C9" s="15"/>
      <c r="D9" s="16" t="s">
        <v>152</v>
      </c>
      <c r="E9" s="17" t="s">
        <v>374</v>
      </c>
      <c r="F9" s="18">
        <v>53489</v>
      </c>
      <c r="G9" s="18"/>
    </row>
    <row r="10" spans="1:7" ht="22.5" customHeight="1">
      <c r="A10" s="14" t="s">
        <v>31</v>
      </c>
      <c r="B10" s="4"/>
      <c r="C10" s="15"/>
      <c r="D10" s="16" t="s">
        <v>153</v>
      </c>
      <c r="E10" s="17" t="s">
        <v>375</v>
      </c>
      <c r="F10" s="18">
        <v>1318</v>
      </c>
      <c r="G10" s="18"/>
    </row>
    <row r="11" spans="1:7" ht="22.5" customHeight="1">
      <c r="A11" s="19" t="s">
        <v>214</v>
      </c>
      <c r="B11" s="4"/>
      <c r="C11" s="15"/>
      <c r="D11" s="16" t="s">
        <v>359</v>
      </c>
      <c r="E11" s="17" t="s">
        <v>376</v>
      </c>
      <c r="F11" s="18">
        <v>2247</v>
      </c>
      <c r="G11" s="18"/>
    </row>
    <row r="12" spans="1:7" ht="22.5" customHeight="1">
      <c r="A12" s="14" t="s">
        <v>116</v>
      </c>
      <c r="B12" s="4"/>
      <c r="C12" s="15"/>
      <c r="D12" s="16" t="s">
        <v>154</v>
      </c>
      <c r="E12" s="17" t="s">
        <v>117</v>
      </c>
      <c r="F12" s="18">
        <v>441.35</v>
      </c>
      <c r="G12" s="18"/>
    </row>
    <row r="13" spans="1:7" ht="22.5" customHeight="1">
      <c r="A13" s="14" t="s">
        <v>118</v>
      </c>
      <c r="B13" s="4"/>
      <c r="C13" s="15"/>
      <c r="D13" s="16" t="s">
        <v>155</v>
      </c>
      <c r="E13" s="17" t="s">
        <v>119</v>
      </c>
      <c r="F13" s="18">
        <v>20</v>
      </c>
      <c r="G13" s="18"/>
    </row>
    <row r="14" spans="1:7" ht="22.5" customHeight="1">
      <c r="A14" s="14" t="s">
        <v>32</v>
      </c>
      <c r="B14" s="2"/>
      <c r="C14" s="15"/>
      <c r="D14" s="16" t="s">
        <v>156</v>
      </c>
      <c r="E14" s="17" t="s">
        <v>377</v>
      </c>
      <c r="F14" s="18">
        <v>2875</v>
      </c>
      <c r="G14" s="18"/>
    </row>
    <row r="15" spans="1:7" ht="22.5" customHeight="1">
      <c r="A15" s="14" t="s">
        <v>33</v>
      </c>
      <c r="B15" s="5"/>
      <c r="C15" s="15"/>
      <c r="D15" s="16" t="s">
        <v>157</v>
      </c>
      <c r="E15" s="17" t="s">
        <v>378</v>
      </c>
      <c r="F15" s="18">
        <v>248830</v>
      </c>
      <c r="G15" s="18"/>
    </row>
    <row r="16" spans="1:7" ht="22.5" customHeight="1">
      <c r="A16" s="14" t="s">
        <v>34</v>
      </c>
      <c r="B16" s="5"/>
      <c r="C16" s="15"/>
      <c r="D16" s="16" t="s">
        <v>158</v>
      </c>
      <c r="E16" s="17" t="s">
        <v>379</v>
      </c>
      <c r="F16" s="18">
        <v>2880</v>
      </c>
      <c r="G16" s="18"/>
    </row>
    <row r="17" spans="1:7" ht="22.5" customHeight="1">
      <c r="A17" s="14" t="s">
        <v>35</v>
      </c>
      <c r="B17" s="5"/>
      <c r="C17" s="15"/>
      <c r="D17" s="16" t="s">
        <v>159</v>
      </c>
      <c r="E17" s="17" t="s">
        <v>380</v>
      </c>
      <c r="F17" s="18">
        <v>42990</v>
      </c>
      <c r="G17" s="18"/>
    </row>
    <row r="18" spans="1:7" ht="22.5" customHeight="1">
      <c r="A18" s="14" t="s">
        <v>36</v>
      </c>
      <c r="B18" s="4"/>
      <c r="C18" s="15"/>
      <c r="D18" s="20">
        <v>135</v>
      </c>
      <c r="E18" s="17" t="s">
        <v>1</v>
      </c>
      <c r="F18" s="18">
        <v>2827.35</v>
      </c>
      <c r="G18" s="18"/>
    </row>
    <row r="19" spans="1:7" ht="22.5" customHeight="1">
      <c r="A19" s="21" t="s">
        <v>215</v>
      </c>
      <c r="B19" s="4"/>
      <c r="C19" s="15"/>
      <c r="D19" s="20"/>
      <c r="E19" s="17"/>
      <c r="F19" s="18"/>
      <c r="G19" s="18"/>
    </row>
    <row r="20" spans="1:7" ht="22.5" customHeight="1">
      <c r="A20" s="21" t="s">
        <v>216</v>
      </c>
      <c r="B20" s="5"/>
      <c r="C20" s="15"/>
      <c r="D20" s="16" t="s">
        <v>160</v>
      </c>
      <c r="E20" s="17" t="s">
        <v>2</v>
      </c>
      <c r="F20" s="18">
        <v>9500</v>
      </c>
      <c r="G20" s="18"/>
    </row>
    <row r="21" spans="1:7" ht="22.5" customHeight="1">
      <c r="A21" s="14" t="s">
        <v>37</v>
      </c>
      <c r="B21" s="4"/>
      <c r="C21" s="15"/>
      <c r="D21" s="20">
        <v>146</v>
      </c>
      <c r="E21" s="17" t="s">
        <v>4</v>
      </c>
      <c r="F21" s="18">
        <v>280</v>
      </c>
      <c r="G21" s="18"/>
    </row>
    <row r="22" spans="1:7" ht="22.5" customHeight="1">
      <c r="A22" s="22" t="s">
        <v>38</v>
      </c>
      <c r="B22" s="4"/>
      <c r="C22" s="15"/>
      <c r="D22" s="20">
        <v>148</v>
      </c>
      <c r="E22" s="17" t="s">
        <v>381</v>
      </c>
      <c r="F22" s="18">
        <v>1035</v>
      </c>
      <c r="G22" s="18"/>
    </row>
    <row r="23" spans="1:7" ht="22.5" customHeight="1">
      <c r="A23" s="23" t="s">
        <v>39</v>
      </c>
      <c r="B23" s="4"/>
      <c r="C23" s="15"/>
      <c r="D23" s="20">
        <v>149</v>
      </c>
      <c r="E23" s="17" t="s">
        <v>382</v>
      </c>
      <c r="F23" s="18">
        <v>500</v>
      </c>
      <c r="G23" s="18"/>
    </row>
    <row r="24" spans="1:7" ht="22.5" customHeight="1">
      <c r="A24" s="23" t="s">
        <v>40</v>
      </c>
      <c r="B24" s="4"/>
      <c r="C24" s="15"/>
      <c r="D24" s="20">
        <v>151</v>
      </c>
      <c r="E24" s="17" t="s">
        <v>6</v>
      </c>
      <c r="F24" s="18">
        <v>500</v>
      </c>
      <c r="G24" s="18"/>
    </row>
    <row r="25" spans="1:7" ht="22.5" customHeight="1">
      <c r="A25" s="23" t="s">
        <v>41</v>
      </c>
      <c r="B25" s="4"/>
      <c r="C25" s="15"/>
      <c r="D25" s="20">
        <v>153</v>
      </c>
      <c r="E25" s="17" t="s">
        <v>7</v>
      </c>
      <c r="F25" s="18">
        <v>24300</v>
      </c>
      <c r="G25" s="18"/>
    </row>
    <row r="26" spans="1:7" ht="22.5" customHeight="1">
      <c r="A26" s="23" t="s">
        <v>42</v>
      </c>
      <c r="B26" s="24"/>
      <c r="C26" s="25"/>
      <c r="D26" s="26">
        <v>156</v>
      </c>
      <c r="E26" s="17" t="s">
        <v>383</v>
      </c>
      <c r="F26" s="18">
        <v>216395</v>
      </c>
      <c r="G26" s="27"/>
    </row>
    <row r="27" spans="1:7" ht="22.5" customHeight="1">
      <c r="A27" s="23" t="s">
        <v>120</v>
      </c>
      <c r="B27" s="24"/>
      <c r="C27" s="25"/>
      <c r="D27" s="26">
        <v>157</v>
      </c>
      <c r="E27" s="17" t="s">
        <v>384</v>
      </c>
      <c r="F27" s="18">
        <v>118105.1</v>
      </c>
      <c r="G27" s="27"/>
    </row>
    <row r="28" spans="1:7" ht="22.5" customHeight="1">
      <c r="A28" s="23" t="s">
        <v>43</v>
      </c>
      <c r="B28" s="28"/>
      <c r="C28" s="29"/>
      <c r="D28" s="26">
        <v>163</v>
      </c>
      <c r="E28" s="17" t="s">
        <v>385</v>
      </c>
      <c r="F28" s="18">
        <v>148300</v>
      </c>
      <c r="G28" s="26"/>
    </row>
    <row r="29" spans="1:7" ht="22.5" customHeight="1">
      <c r="A29" s="23" t="s">
        <v>44</v>
      </c>
      <c r="B29" s="24"/>
      <c r="C29" s="25"/>
      <c r="D29" s="26">
        <v>172</v>
      </c>
      <c r="E29" s="17" t="s">
        <v>386</v>
      </c>
      <c r="F29" s="18">
        <v>28631</v>
      </c>
      <c r="G29" s="27"/>
    </row>
    <row r="30" spans="1:7" ht="22.5" customHeight="1">
      <c r="A30" s="23" t="s">
        <v>45</v>
      </c>
      <c r="B30" s="24"/>
      <c r="C30" s="25"/>
      <c r="D30" s="26">
        <v>174</v>
      </c>
      <c r="E30" s="17" t="s">
        <v>387</v>
      </c>
      <c r="F30" s="18">
        <v>1157756.08</v>
      </c>
      <c r="G30" s="27"/>
    </row>
    <row r="31" spans="1:7" ht="22.5" customHeight="1">
      <c r="A31" s="23" t="s">
        <v>46</v>
      </c>
      <c r="B31" s="28"/>
      <c r="C31" s="29"/>
      <c r="D31" s="26">
        <v>175</v>
      </c>
      <c r="E31" s="17" t="s">
        <v>387</v>
      </c>
      <c r="F31" s="18">
        <v>11282709.9</v>
      </c>
      <c r="G31" s="26"/>
    </row>
    <row r="32" spans="1:7" ht="22.5" customHeight="1">
      <c r="A32" s="14" t="s">
        <v>47</v>
      </c>
      <c r="B32" s="28"/>
      <c r="C32" s="29"/>
      <c r="D32" s="26">
        <v>178</v>
      </c>
      <c r="E32" s="17" t="s">
        <v>407</v>
      </c>
      <c r="F32" s="18">
        <v>19455.1</v>
      </c>
      <c r="G32" s="26"/>
    </row>
    <row r="33" spans="1:7" ht="22.5" customHeight="1">
      <c r="A33" s="14" t="s">
        <v>48</v>
      </c>
      <c r="B33" s="4"/>
      <c r="C33" s="15"/>
      <c r="D33" s="16" t="s">
        <v>161</v>
      </c>
      <c r="E33" s="17" t="s">
        <v>388</v>
      </c>
      <c r="F33" s="18">
        <v>546048.52</v>
      </c>
      <c r="G33" s="26"/>
    </row>
    <row r="34" spans="1:7" ht="22.5" customHeight="1">
      <c r="A34" s="14" t="s">
        <v>49</v>
      </c>
      <c r="B34" s="4"/>
      <c r="C34" s="15"/>
      <c r="D34" s="16" t="s">
        <v>162</v>
      </c>
      <c r="E34" s="17" t="s">
        <v>389</v>
      </c>
      <c r="F34" s="18">
        <v>1479469.71</v>
      </c>
      <c r="G34" s="26"/>
    </row>
    <row r="35" spans="1:7" ht="22.5" customHeight="1">
      <c r="A35" s="30" t="s">
        <v>50</v>
      </c>
      <c r="B35" s="31"/>
      <c r="C35" s="32"/>
      <c r="D35" s="33" t="s">
        <v>163</v>
      </c>
      <c r="E35" s="34" t="s">
        <v>392</v>
      </c>
      <c r="F35" s="35">
        <v>19702.71</v>
      </c>
      <c r="G35" s="36"/>
    </row>
    <row r="36" spans="1:7" ht="22.5" customHeight="1">
      <c r="A36" s="422" t="s">
        <v>325</v>
      </c>
      <c r="B36" s="423"/>
      <c r="C36" s="424"/>
      <c r="D36" s="419" t="s">
        <v>18</v>
      </c>
      <c r="E36" s="419" t="s">
        <v>351</v>
      </c>
      <c r="F36" s="419" t="s">
        <v>19</v>
      </c>
      <c r="G36" s="419" t="s">
        <v>353</v>
      </c>
    </row>
    <row r="37" spans="1:7" ht="22.5" customHeight="1">
      <c r="A37" s="425"/>
      <c r="B37" s="426"/>
      <c r="C37" s="427"/>
      <c r="D37" s="420"/>
      <c r="E37" s="420"/>
      <c r="F37" s="420"/>
      <c r="G37" s="420"/>
    </row>
    <row r="38" spans="1:7" ht="22.5" customHeight="1">
      <c r="A38" s="14" t="s">
        <v>51</v>
      </c>
      <c r="B38" s="4"/>
      <c r="C38" s="15"/>
      <c r="D38" s="16" t="s">
        <v>164</v>
      </c>
      <c r="E38" s="17" t="s">
        <v>394</v>
      </c>
      <c r="F38" s="18">
        <v>37675.81</v>
      </c>
      <c r="G38" s="18"/>
    </row>
    <row r="39" spans="1:7" ht="22.5" customHeight="1">
      <c r="A39" s="14" t="s">
        <v>52</v>
      </c>
      <c r="B39" s="4"/>
      <c r="C39" s="15"/>
      <c r="D39" s="16" t="s">
        <v>165</v>
      </c>
      <c r="E39" s="17" t="s">
        <v>390</v>
      </c>
      <c r="F39" s="18">
        <v>358655</v>
      </c>
      <c r="G39" s="18"/>
    </row>
    <row r="40" spans="1:7" ht="22.5" customHeight="1">
      <c r="A40" s="37" t="s">
        <v>53</v>
      </c>
      <c r="B40" s="4"/>
      <c r="C40" s="15"/>
      <c r="D40" s="16" t="s">
        <v>166</v>
      </c>
      <c r="E40" s="38" t="s">
        <v>395</v>
      </c>
      <c r="F40" s="18">
        <v>8350568</v>
      </c>
      <c r="G40" s="18"/>
    </row>
    <row r="41" spans="1:7" ht="22.5" customHeight="1">
      <c r="A41" s="37" t="s">
        <v>121</v>
      </c>
      <c r="B41" s="4"/>
      <c r="C41" s="15"/>
      <c r="D41" s="16" t="s">
        <v>167</v>
      </c>
      <c r="E41" s="38" t="s">
        <v>395</v>
      </c>
      <c r="F41" s="18">
        <v>224900</v>
      </c>
      <c r="G41" s="18"/>
    </row>
    <row r="42" spans="1:7" ht="22.5" customHeight="1">
      <c r="A42" s="37" t="s">
        <v>122</v>
      </c>
      <c r="B42" s="4"/>
      <c r="C42" s="15"/>
      <c r="D42" s="16" t="s">
        <v>168</v>
      </c>
      <c r="E42" s="38" t="s">
        <v>395</v>
      </c>
      <c r="F42" s="18">
        <v>4472000</v>
      </c>
      <c r="G42" s="18"/>
    </row>
    <row r="43" spans="1:7" ht="22.5" customHeight="1">
      <c r="A43" s="37" t="s">
        <v>123</v>
      </c>
      <c r="B43" s="4"/>
      <c r="C43" s="15"/>
      <c r="D43" s="16" t="s">
        <v>169</v>
      </c>
      <c r="E43" s="38" t="s">
        <v>61</v>
      </c>
      <c r="F43" s="18">
        <v>264000</v>
      </c>
      <c r="G43" s="18"/>
    </row>
    <row r="44" spans="1:7" ht="22.5" customHeight="1">
      <c r="A44" s="37" t="s">
        <v>124</v>
      </c>
      <c r="B44" s="4"/>
      <c r="C44" s="15"/>
      <c r="D44" s="16" t="s">
        <v>170</v>
      </c>
      <c r="E44" s="38" t="s">
        <v>61</v>
      </c>
      <c r="F44" s="18">
        <v>727000</v>
      </c>
      <c r="G44" s="18"/>
    </row>
    <row r="45" spans="1:7" ht="22.5" customHeight="1">
      <c r="A45" s="37" t="s">
        <v>125</v>
      </c>
      <c r="B45" s="4"/>
      <c r="C45" s="15"/>
      <c r="D45" s="16" t="s">
        <v>171</v>
      </c>
      <c r="E45" s="38" t="s">
        <v>61</v>
      </c>
      <c r="F45" s="18">
        <v>33000</v>
      </c>
      <c r="G45" s="18"/>
    </row>
    <row r="46" spans="1:7" ht="22.5" customHeight="1">
      <c r="A46" s="14"/>
      <c r="B46" s="39" t="s">
        <v>54</v>
      </c>
      <c r="C46" s="15"/>
      <c r="D46" s="16" t="s">
        <v>172</v>
      </c>
      <c r="E46" s="38" t="s">
        <v>369</v>
      </c>
      <c r="F46" s="40"/>
      <c r="G46" s="18">
        <v>1969016.77</v>
      </c>
    </row>
    <row r="47" spans="1:7" ht="22.5" customHeight="1">
      <c r="A47" s="14"/>
      <c r="B47" s="39" t="s">
        <v>138</v>
      </c>
      <c r="C47" s="15"/>
      <c r="D47" s="16" t="s">
        <v>173</v>
      </c>
      <c r="E47" s="38" t="s">
        <v>63</v>
      </c>
      <c r="F47" s="40"/>
      <c r="G47" s="18">
        <v>760000</v>
      </c>
    </row>
    <row r="48" spans="1:7" ht="22.5" customHeight="1">
      <c r="A48" s="14"/>
      <c r="B48" s="41" t="s">
        <v>126</v>
      </c>
      <c r="C48" s="15"/>
      <c r="D48" s="16" t="s">
        <v>174</v>
      </c>
      <c r="E48" s="38" t="s">
        <v>358</v>
      </c>
      <c r="F48" s="40"/>
      <c r="G48" s="18">
        <v>5316334.98</v>
      </c>
    </row>
    <row r="49" spans="1:7" ht="22.5" customHeight="1">
      <c r="A49" s="14"/>
      <c r="B49" s="41" t="s">
        <v>127</v>
      </c>
      <c r="C49" s="15"/>
      <c r="D49" s="16" t="s">
        <v>175</v>
      </c>
      <c r="E49" s="38" t="s">
        <v>359</v>
      </c>
      <c r="F49" s="40"/>
      <c r="G49" s="18">
        <v>721320</v>
      </c>
    </row>
    <row r="50" spans="1:7" ht="22.5" customHeight="1">
      <c r="A50" s="14"/>
      <c r="B50" s="41" t="s">
        <v>128</v>
      </c>
      <c r="C50" s="15"/>
      <c r="D50" s="16" t="s">
        <v>176</v>
      </c>
      <c r="E50" s="38" t="s">
        <v>360</v>
      </c>
      <c r="F50" s="40"/>
      <c r="G50" s="18">
        <v>2335952.28</v>
      </c>
    </row>
    <row r="51" spans="1:7" ht="22.5" customHeight="1">
      <c r="A51" s="14"/>
      <c r="B51" s="41" t="s">
        <v>129</v>
      </c>
      <c r="C51" s="15"/>
      <c r="D51" s="16" t="s">
        <v>177</v>
      </c>
      <c r="E51" s="38" t="s">
        <v>361</v>
      </c>
      <c r="F51" s="40"/>
      <c r="G51" s="18">
        <v>1961613.85</v>
      </c>
    </row>
    <row r="52" spans="1:7" ht="22.5" customHeight="1">
      <c r="A52" s="14"/>
      <c r="B52" s="41" t="s">
        <v>130</v>
      </c>
      <c r="C52" s="15"/>
      <c r="D52" s="16" t="s">
        <v>178</v>
      </c>
      <c r="E52" s="38" t="s">
        <v>362</v>
      </c>
      <c r="F52" s="40"/>
      <c r="G52" s="18">
        <v>2456623.69</v>
      </c>
    </row>
    <row r="53" spans="1:7" ht="22.5" customHeight="1">
      <c r="A53" s="14"/>
      <c r="B53" s="41" t="s">
        <v>131</v>
      </c>
      <c r="C53" s="15"/>
      <c r="D53" s="16" t="s">
        <v>179</v>
      </c>
      <c r="E53" s="38" t="s">
        <v>363</v>
      </c>
      <c r="F53" s="40"/>
      <c r="G53" s="18">
        <v>2517771.86</v>
      </c>
    </row>
    <row r="54" spans="1:7" ht="22.5" customHeight="1">
      <c r="A54" s="14"/>
      <c r="B54" s="41" t="s">
        <v>132</v>
      </c>
      <c r="C54" s="15"/>
      <c r="D54" s="16" t="s">
        <v>180</v>
      </c>
      <c r="E54" s="38" t="s">
        <v>365</v>
      </c>
      <c r="F54" s="40"/>
      <c r="G54" s="18">
        <v>326843.91</v>
      </c>
    </row>
    <row r="55" spans="1:7" ht="22.5" customHeight="1">
      <c r="A55" s="14"/>
      <c r="B55" s="41" t="s">
        <v>133</v>
      </c>
      <c r="C55" s="15"/>
      <c r="D55" s="20">
        <v>54</v>
      </c>
      <c r="E55" s="38" t="s">
        <v>366</v>
      </c>
      <c r="F55" s="40"/>
      <c r="G55" s="18">
        <v>1788100</v>
      </c>
    </row>
    <row r="56" spans="1:7" ht="22.5" customHeight="1">
      <c r="A56" s="14"/>
      <c r="B56" s="41" t="s">
        <v>134</v>
      </c>
      <c r="C56" s="15"/>
      <c r="D56" s="20">
        <v>55</v>
      </c>
      <c r="E56" s="38" t="s">
        <v>367</v>
      </c>
      <c r="F56" s="40"/>
      <c r="G56" s="18">
        <v>52600</v>
      </c>
    </row>
    <row r="57" spans="1:7" ht="22.5" customHeight="1">
      <c r="A57" s="14"/>
      <c r="B57" s="41" t="s">
        <v>135</v>
      </c>
      <c r="C57" s="15"/>
      <c r="D57" s="20">
        <v>57</v>
      </c>
      <c r="E57" s="38" t="s">
        <v>368</v>
      </c>
      <c r="F57" s="40"/>
      <c r="G57" s="18">
        <v>904900</v>
      </c>
    </row>
    <row r="58" spans="1:7" ht="22.5" customHeight="1">
      <c r="A58" s="14"/>
      <c r="B58" s="41" t="s">
        <v>139</v>
      </c>
      <c r="C58" s="15"/>
      <c r="D58" s="20">
        <v>58.3</v>
      </c>
      <c r="E58" s="38" t="s">
        <v>114</v>
      </c>
      <c r="F58" s="40"/>
      <c r="G58" s="18">
        <v>4472000</v>
      </c>
    </row>
    <row r="59" spans="1:7" ht="22.5" customHeight="1">
      <c r="A59" s="14"/>
      <c r="B59" s="41" t="s">
        <v>140</v>
      </c>
      <c r="C59" s="15"/>
      <c r="D59" s="20">
        <v>58.1</v>
      </c>
      <c r="E59" s="38" t="s">
        <v>115</v>
      </c>
      <c r="F59" s="40"/>
      <c r="G59" s="18">
        <v>264000</v>
      </c>
    </row>
    <row r="60" spans="1:7" ht="22.5" customHeight="1">
      <c r="A60" s="14"/>
      <c r="B60" s="41" t="s">
        <v>136</v>
      </c>
      <c r="C60" s="15"/>
      <c r="D60" s="20">
        <v>59</v>
      </c>
      <c r="E60" s="38" t="s">
        <v>0</v>
      </c>
      <c r="F60" s="40"/>
      <c r="G60" s="18">
        <v>367750</v>
      </c>
    </row>
    <row r="61" spans="1:7" ht="22.5" customHeight="1">
      <c r="A61" s="14"/>
      <c r="B61" s="41" t="s">
        <v>137</v>
      </c>
      <c r="C61" s="15"/>
      <c r="D61" s="20">
        <v>70</v>
      </c>
      <c r="E61" s="38" t="s">
        <v>357</v>
      </c>
      <c r="F61" s="40"/>
      <c r="G61" s="18">
        <v>3767751.19</v>
      </c>
    </row>
    <row r="62" spans="1:7" ht="22.5" customHeight="1">
      <c r="A62" s="14"/>
      <c r="B62" s="41"/>
      <c r="C62" s="15"/>
      <c r="D62" s="14"/>
      <c r="E62" s="42"/>
      <c r="F62" s="40"/>
      <c r="G62" s="18"/>
    </row>
    <row r="63" spans="1:7" ht="22.5" customHeight="1">
      <c r="A63" s="30"/>
      <c r="B63" s="43"/>
      <c r="C63" s="32"/>
      <c r="D63" s="30"/>
      <c r="E63" s="30"/>
      <c r="F63" s="44">
        <f>SUM(F7:F35)+SUM(F38:F62)</f>
        <v>29982578.53</v>
      </c>
      <c r="G63" s="44">
        <f>SUM(G7:G35)+SUM(G38:G62)</f>
        <v>29982578.53</v>
      </c>
    </row>
    <row r="64" spans="1:7" ht="22.5" customHeight="1">
      <c r="A64" s="45" t="s">
        <v>20</v>
      </c>
      <c r="B64" s="9" t="s">
        <v>21</v>
      </c>
      <c r="C64" s="9"/>
      <c r="D64" s="9"/>
      <c r="E64" s="9"/>
      <c r="F64" s="46"/>
      <c r="G64" s="47">
        <f>F63-G63</f>
        <v>0</v>
      </c>
    </row>
    <row r="65" spans="1:7" ht="22.5" customHeight="1">
      <c r="A65" s="14"/>
      <c r="B65" s="4" t="s">
        <v>55</v>
      </c>
      <c r="C65" s="4"/>
      <c r="D65" s="4"/>
      <c r="E65" s="4"/>
      <c r="F65" s="4"/>
      <c r="G65" s="15"/>
    </row>
    <row r="66" spans="1:7" ht="22.5" customHeight="1">
      <c r="A66" s="413" t="s">
        <v>22</v>
      </c>
      <c r="B66" s="414"/>
      <c r="C66" s="413" t="s">
        <v>23</v>
      </c>
      <c r="D66" s="415"/>
      <c r="E66" s="414"/>
      <c r="F66" s="413" t="s">
        <v>24</v>
      </c>
      <c r="G66" s="414"/>
    </row>
    <row r="67" spans="1:7" ht="22.5" customHeight="1">
      <c r="A67" s="14"/>
      <c r="B67" s="15"/>
      <c r="C67" s="14"/>
      <c r="D67" s="4"/>
      <c r="E67" s="15"/>
      <c r="F67" s="14"/>
      <c r="G67" s="15"/>
    </row>
    <row r="68" spans="1:7" ht="22.5" customHeight="1">
      <c r="A68" s="14"/>
      <c r="B68" s="15"/>
      <c r="C68" s="14"/>
      <c r="D68" s="4"/>
      <c r="E68" s="15"/>
      <c r="F68" s="14"/>
      <c r="G68" s="15"/>
    </row>
    <row r="69" spans="1:7" ht="22.5" customHeight="1">
      <c r="A69" s="416" t="s">
        <v>69</v>
      </c>
      <c r="B69" s="417"/>
      <c r="C69" s="416" t="s">
        <v>25</v>
      </c>
      <c r="D69" s="418"/>
      <c r="E69" s="417"/>
      <c r="F69" s="416" t="s">
        <v>27</v>
      </c>
      <c r="G69" s="417"/>
    </row>
    <row r="70" spans="1:7" ht="22.5" customHeight="1">
      <c r="A70" s="410" t="s">
        <v>70</v>
      </c>
      <c r="B70" s="411"/>
      <c r="C70" s="410" t="s">
        <v>26</v>
      </c>
      <c r="D70" s="412"/>
      <c r="E70" s="411"/>
      <c r="F70" s="410" t="s">
        <v>187</v>
      </c>
      <c r="G70" s="411"/>
    </row>
    <row r="71" spans="1:7" ht="21">
      <c r="A71" s="3" t="s">
        <v>295</v>
      </c>
      <c r="G71" s="6" t="s">
        <v>16</v>
      </c>
    </row>
    <row r="72" ht="21">
      <c r="G72" s="6" t="s">
        <v>141</v>
      </c>
    </row>
    <row r="73" spans="1:7" ht="23.25">
      <c r="A73" s="421" t="s">
        <v>17</v>
      </c>
      <c r="B73" s="421"/>
      <c r="C73" s="421"/>
      <c r="D73" s="421"/>
      <c r="E73" s="421"/>
      <c r="F73" s="421"/>
      <c r="G73" s="421"/>
    </row>
    <row r="74" ht="21">
      <c r="A74" s="3" t="s">
        <v>188</v>
      </c>
    </row>
    <row r="75" spans="1:7" ht="21">
      <c r="A75" s="428" t="s">
        <v>325</v>
      </c>
      <c r="B75" s="428"/>
      <c r="C75" s="428"/>
      <c r="D75" s="428" t="s">
        <v>18</v>
      </c>
      <c r="E75" s="428" t="s">
        <v>351</v>
      </c>
      <c r="F75" s="428" t="s">
        <v>19</v>
      </c>
      <c r="G75" s="428" t="s">
        <v>353</v>
      </c>
    </row>
    <row r="76" spans="1:7" ht="21">
      <c r="A76" s="428"/>
      <c r="B76" s="428"/>
      <c r="C76" s="428"/>
      <c r="D76" s="429"/>
      <c r="E76" s="429"/>
      <c r="F76" s="429"/>
      <c r="G76" s="429"/>
    </row>
    <row r="77" spans="1:7" ht="21">
      <c r="A77" s="8"/>
      <c r="B77" s="9"/>
      <c r="C77" s="10"/>
      <c r="D77" s="11"/>
      <c r="E77" s="11"/>
      <c r="F77" s="48"/>
      <c r="G77" s="13"/>
    </row>
    <row r="78" spans="1:7" ht="21">
      <c r="A78" s="49" t="s">
        <v>191</v>
      </c>
      <c r="B78" s="4"/>
      <c r="C78" s="15"/>
      <c r="D78" s="16" t="s">
        <v>181</v>
      </c>
      <c r="E78" s="16" t="s">
        <v>357</v>
      </c>
      <c r="F78" s="40">
        <v>941937.8</v>
      </c>
      <c r="G78" s="18"/>
    </row>
    <row r="79" spans="1:7" ht="21">
      <c r="A79" s="14"/>
      <c r="B79" s="2" t="s">
        <v>192</v>
      </c>
      <c r="C79" s="15"/>
      <c r="D79" s="16" t="s">
        <v>182</v>
      </c>
      <c r="E79" s="16" t="s">
        <v>412</v>
      </c>
      <c r="F79" s="40"/>
      <c r="G79" s="18">
        <v>941937.8</v>
      </c>
    </row>
    <row r="80" spans="1:7" ht="21">
      <c r="A80" s="14"/>
      <c r="B80" s="4"/>
      <c r="C80" s="15"/>
      <c r="D80" s="16"/>
      <c r="E80" s="16"/>
      <c r="F80" s="40"/>
      <c r="G80" s="18"/>
    </row>
    <row r="81" spans="1:7" ht="21">
      <c r="A81" s="14"/>
      <c r="B81" s="4"/>
      <c r="C81" s="15"/>
      <c r="D81" s="16"/>
      <c r="E81" s="16"/>
      <c r="F81" s="40"/>
      <c r="G81" s="18"/>
    </row>
    <row r="82" spans="1:7" ht="21">
      <c r="A82" s="14"/>
      <c r="B82" s="4"/>
      <c r="C82" s="15"/>
      <c r="D82" s="16"/>
      <c r="E82" s="16"/>
      <c r="F82" s="40"/>
      <c r="G82" s="18"/>
    </row>
    <row r="83" spans="1:7" ht="21">
      <c r="A83" s="14"/>
      <c r="B83" s="4"/>
      <c r="C83" s="15"/>
      <c r="D83" s="16"/>
      <c r="E83" s="16"/>
      <c r="F83" s="40"/>
      <c r="G83" s="18"/>
    </row>
    <row r="84" spans="1:7" ht="21">
      <c r="A84" s="14"/>
      <c r="B84" s="4"/>
      <c r="C84" s="15"/>
      <c r="D84" s="16"/>
      <c r="E84" s="16"/>
      <c r="F84" s="40"/>
      <c r="G84" s="18"/>
    </row>
    <row r="85" spans="1:7" ht="21">
      <c r="A85" s="14"/>
      <c r="B85" s="4"/>
      <c r="C85" s="15"/>
      <c r="D85" s="16"/>
      <c r="E85" s="16"/>
      <c r="F85" s="40"/>
      <c r="G85" s="18"/>
    </row>
    <row r="86" spans="1:7" ht="21">
      <c r="A86" s="14"/>
      <c r="B86" s="4"/>
      <c r="C86" s="15"/>
      <c r="D86" s="16"/>
      <c r="E86" s="16"/>
      <c r="F86" s="40"/>
      <c r="G86" s="18"/>
    </row>
    <row r="87" spans="1:7" ht="21">
      <c r="A87" s="14"/>
      <c r="B87" s="4"/>
      <c r="C87" s="15"/>
      <c r="D87" s="16"/>
      <c r="E87" s="16"/>
      <c r="F87" s="40"/>
      <c r="G87" s="18"/>
    </row>
    <row r="88" spans="1:7" ht="21">
      <c r="A88" s="14"/>
      <c r="B88" s="4"/>
      <c r="C88" s="15"/>
      <c r="D88" s="16"/>
      <c r="E88" s="16"/>
      <c r="F88" s="40"/>
      <c r="G88" s="18"/>
    </row>
    <row r="89" spans="1:7" ht="21">
      <c r="A89" s="14"/>
      <c r="B89" s="4"/>
      <c r="C89" s="15"/>
      <c r="D89" s="16"/>
      <c r="E89" s="16"/>
      <c r="F89" s="40"/>
      <c r="G89" s="18"/>
    </row>
    <row r="90" spans="1:7" ht="21">
      <c r="A90" s="14"/>
      <c r="B90" s="4"/>
      <c r="C90" s="15"/>
      <c r="D90" s="14"/>
      <c r="E90" s="14"/>
      <c r="F90" s="40"/>
      <c r="G90" s="18"/>
    </row>
    <row r="91" spans="1:7" ht="21">
      <c r="A91" s="14"/>
      <c r="B91" s="4"/>
      <c r="C91" s="15"/>
      <c r="D91" s="14"/>
      <c r="E91" s="14"/>
      <c r="F91" s="40"/>
      <c r="G91" s="18"/>
    </row>
    <row r="92" spans="1:7" ht="21">
      <c r="A92" s="14"/>
      <c r="B92" s="4"/>
      <c r="C92" s="15"/>
      <c r="D92" s="14"/>
      <c r="E92" s="14"/>
      <c r="F92" s="40"/>
      <c r="G92" s="18"/>
    </row>
    <row r="93" spans="1:7" ht="21">
      <c r="A93" s="14"/>
      <c r="B93" s="4"/>
      <c r="C93" s="15"/>
      <c r="D93" s="14"/>
      <c r="E93" s="14"/>
      <c r="F93" s="40"/>
      <c r="G93" s="18"/>
    </row>
    <row r="94" spans="1:7" ht="21">
      <c r="A94" s="14"/>
      <c r="B94" s="4"/>
      <c r="C94" s="15"/>
      <c r="D94" s="14"/>
      <c r="E94" s="14"/>
      <c r="F94" s="40"/>
      <c r="G94" s="18"/>
    </row>
    <row r="95" spans="1:7" ht="21">
      <c r="A95" s="14"/>
      <c r="B95" s="4"/>
      <c r="C95" s="15"/>
      <c r="D95" s="14"/>
      <c r="E95" s="14"/>
      <c r="F95" s="40"/>
      <c r="G95" s="18"/>
    </row>
    <row r="96" spans="1:7" ht="21">
      <c r="A96" s="14"/>
      <c r="B96" s="4"/>
      <c r="C96" s="15"/>
      <c r="D96" s="14"/>
      <c r="E96" s="14"/>
      <c r="F96" s="40"/>
      <c r="G96" s="18"/>
    </row>
    <row r="97" spans="1:7" ht="21">
      <c r="A97" s="14"/>
      <c r="B97" s="4"/>
      <c r="C97" s="15"/>
      <c r="D97" s="14"/>
      <c r="E97" s="14"/>
      <c r="F97" s="40"/>
      <c r="G97" s="18"/>
    </row>
    <row r="98" spans="1:7" ht="21">
      <c r="A98" s="14"/>
      <c r="B98" s="4"/>
      <c r="C98" s="15"/>
      <c r="D98" s="14"/>
      <c r="E98" s="14"/>
      <c r="F98" s="40"/>
      <c r="G98" s="18"/>
    </row>
    <row r="99" spans="1:7" ht="21">
      <c r="A99" s="30"/>
      <c r="B99" s="43"/>
      <c r="C99" s="32"/>
      <c r="D99" s="30"/>
      <c r="E99" s="30"/>
      <c r="F99" s="44"/>
      <c r="G99" s="35"/>
    </row>
    <row r="100" spans="1:7" ht="21">
      <c r="A100" s="45" t="s">
        <v>20</v>
      </c>
      <c r="B100" s="9" t="s">
        <v>21</v>
      </c>
      <c r="C100" s="9"/>
      <c r="D100" s="9"/>
      <c r="E100" s="9"/>
      <c r="F100" s="9"/>
      <c r="G100" s="10"/>
    </row>
    <row r="101" spans="1:7" ht="21">
      <c r="A101" s="14"/>
      <c r="B101" s="4" t="s">
        <v>189</v>
      </c>
      <c r="C101" s="4"/>
      <c r="D101" s="4"/>
      <c r="E101" s="4"/>
      <c r="F101" s="4"/>
      <c r="G101" s="15"/>
    </row>
    <row r="102" spans="1:7" ht="21">
      <c r="A102" s="30"/>
      <c r="B102" s="43"/>
      <c r="C102" s="43"/>
      <c r="D102" s="43"/>
      <c r="E102" s="43"/>
      <c r="F102" s="43"/>
      <c r="G102" s="32"/>
    </row>
    <row r="103" spans="1:7" ht="21">
      <c r="A103" s="413" t="s">
        <v>22</v>
      </c>
      <c r="B103" s="414"/>
      <c r="C103" s="413" t="s">
        <v>23</v>
      </c>
      <c r="D103" s="415"/>
      <c r="E103" s="414"/>
      <c r="F103" s="413" t="s">
        <v>24</v>
      </c>
      <c r="G103" s="414"/>
    </row>
    <row r="104" spans="1:7" ht="21">
      <c r="A104" s="14"/>
      <c r="B104" s="15"/>
      <c r="C104" s="14"/>
      <c r="D104" s="4"/>
      <c r="E104" s="15"/>
      <c r="F104" s="14"/>
      <c r="G104" s="15"/>
    </row>
    <row r="105" spans="1:7" ht="21">
      <c r="A105" s="14"/>
      <c r="B105" s="15"/>
      <c r="C105" s="14"/>
      <c r="D105" s="4"/>
      <c r="E105" s="15"/>
      <c r="F105" s="14"/>
      <c r="G105" s="15"/>
    </row>
    <row r="106" spans="1:7" ht="21">
      <c r="A106" s="416" t="s">
        <v>27</v>
      </c>
      <c r="B106" s="417"/>
      <c r="C106" s="416" t="s">
        <v>25</v>
      </c>
      <c r="D106" s="418"/>
      <c r="E106" s="417"/>
      <c r="F106" s="416" t="s">
        <v>27</v>
      </c>
      <c r="G106" s="417"/>
    </row>
    <row r="107" spans="1:7" ht="21">
      <c r="A107" s="410" t="s">
        <v>187</v>
      </c>
      <c r="B107" s="411"/>
      <c r="C107" s="410" t="s">
        <v>26</v>
      </c>
      <c r="D107" s="412"/>
      <c r="E107" s="411"/>
      <c r="F107" s="410" t="s">
        <v>187</v>
      </c>
      <c r="G107" s="411"/>
    </row>
    <row r="108" spans="1:7" ht="21">
      <c r="A108" s="3" t="s">
        <v>295</v>
      </c>
      <c r="G108" s="6" t="s">
        <v>16</v>
      </c>
    </row>
    <row r="109" ht="21">
      <c r="G109" s="6" t="s">
        <v>64</v>
      </c>
    </row>
    <row r="110" spans="1:7" ht="23.25">
      <c r="A110" s="421" t="s">
        <v>17</v>
      </c>
      <c r="B110" s="421"/>
      <c r="C110" s="421"/>
      <c r="D110" s="421"/>
      <c r="E110" s="421"/>
      <c r="F110" s="421"/>
      <c r="G110" s="421"/>
    </row>
    <row r="111" ht="21">
      <c r="A111" s="3" t="s">
        <v>188</v>
      </c>
    </row>
    <row r="112" spans="1:7" ht="21">
      <c r="A112" s="428" t="s">
        <v>325</v>
      </c>
      <c r="B112" s="428"/>
      <c r="C112" s="428"/>
      <c r="D112" s="428" t="s">
        <v>18</v>
      </c>
      <c r="E112" s="428" t="s">
        <v>351</v>
      </c>
      <c r="F112" s="428" t="s">
        <v>19</v>
      </c>
      <c r="G112" s="428" t="s">
        <v>353</v>
      </c>
    </row>
    <row r="113" spans="1:7" ht="21">
      <c r="A113" s="428"/>
      <c r="B113" s="428"/>
      <c r="C113" s="428"/>
      <c r="D113" s="429"/>
      <c r="E113" s="429"/>
      <c r="F113" s="429"/>
      <c r="G113" s="429"/>
    </row>
    <row r="114" spans="1:7" ht="21">
      <c r="A114" s="8"/>
      <c r="B114" s="9"/>
      <c r="C114" s="10"/>
      <c r="D114" s="11"/>
      <c r="E114" s="11"/>
      <c r="F114" s="48"/>
      <c r="G114" s="13"/>
    </row>
    <row r="115" spans="1:7" ht="21">
      <c r="A115" s="49" t="s">
        <v>193</v>
      </c>
      <c r="B115" s="4"/>
      <c r="C115" s="15"/>
      <c r="D115" s="16" t="s">
        <v>183</v>
      </c>
      <c r="E115" s="16" t="s">
        <v>368</v>
      </c>
      <c r="F115" s="40">
        <v>904900</v>
      </c>
      <c r="G115" s="18"/>
    </row>
    <row r="116" spans="1:7" ht="21">
      <c r="A116" s="14" t="s">
        <v>62</v>
      </c>
      <c r="B116" s="2"/>
      <c r="C116" s="15"/>
      <c r="D116" s="16" t="s">
        <v>173</v>
      </c>
      <c r="E116" s="16" t="s">
        <v>63</v>
      </c>
      <c r="F116" s="40">
        <v>11000</v>
      </c>
      <c r="G116" s="18"/>
    </row>
    <row r="117" spans="1:7" ht="21">
      <c r="A117" s="14"/>
      <c r="B117" s="2" t="s">
        <v>194</v>
      </c>
      <c r="C117" s="15"/>
      <c r="D117" s="16" t="s">
        <v>184</v>
      </c>
      <c r="E117" s="16" t="s">
        <v>354</v>
      </c>
      <c r="F117" s="40"/>
      <c r="G117" s="18">
        <v>904900</v>
      </c>
    </row>
    <row r="118" spans="1:7" ht="21">
      <c r="A118" s="14"/>
      <c r="B118" s="4" t="s">
        <v>143</v>
      </c>
      <c r="C118" s="15"/>
      <c r="D118" s="16" t="s">
        <v>185</v>
      </c>
      <c r="E118" s="16" t="s">
        <v>142</v>
      </c>
      <c r="F118" s="40"/>
      <c r="G118" s="18">
        <v>11000</v>
      </c>
    </row>
    <row r="119" spans="1:7" ht="21">
      <c r="A119" s="14"/>
      <c r="B119" s="4"/>
      <c r="C119" s="15"/>
      <c r="D119" s="16"/>
      <c r="E119" s="16"/>
      <c r="F119" s="40"/>
      <c r="G119" s="18"/>
    </row>
    <row r="120" spans="1:7" ht="21">
      <c r="A120" s="14"/>
      <c r="B120" s="5"/>
      <c r="C120" s="15"/>
      <c r="D120" s="16"/>
      <c r="E120" s="16"/>
      <c r="F120" s="40"/>
      <c r="G120" s="18"/>
    </row>
    <row r="121" spans="1:7" ht="21">
      <c r="A121" s="14"/>
      <c r="B121" s="5"/>
      <c r="C121" s="15"/>
      <c r="D121" s="16"/>
      <c r="E121" s="16"/>
      <c r="F121" s="40"/>
      <c r="G121" s="18"/>
    </row>
    <row r="122" spans="1:7" ht="21">
      <c r="A122" s="14"/>
      <c r="B122" s="50"/>
      <c r="C122" s="15"/>
      <c r="D122" s="16"/>
      <c r="E122" s="16"/>
      <c r="F122" s="40"/>
      <c r="G122" s="18"/>
    </row>
    <row r="123" spans="1:7" ht="21">
      <c r="A123" s="14"/>
      <c r="B123" s="50"/>
      <c r="C123" s="15"/>
      <c r="D123" s="16"/>
      <c r="E123" s="16"/>
      <c r="F123" s="40"/>
      <c r="G123" s="18"/>
    </row>
    <row r="124" spans="1:7" ht="21">
      <c r="A124" s="14"/>
      <c r="B124" s="50"/>
      <c r="C124" s="15"/>
      <c r="D124" s="16"/>
      <c r="E124" s="16"/>
      <c r="F124" s="40"/>
      <c r="G124" s="18"/>
    </row>
    <row r="125" spans="1:7" ht="21">
      <c r="A125" s="14"/>
      <c r="B125" s="50"/>
      <c r="C125" s="15"/>
      <c r="D125" s="16"/>
      <c r="E125" s="16"/>
      <c r="F125" s="40"/>
      <c r="G125" s="18"/>
    </row>
    <row r="126" spans="1:7" ht="21">
      <c r="A126" s="14"/>
      <c r="B126" s="50"/>
      <c r="C126" s="15"/>
      <c r="D126" s="16"/>
      <c r="E126" s="16"/>
      <c r="F126" s="40"/>
      <c r="G126" s="18"/>
    </row>
    <row r="127" spans="1:7" ht="21">
      <c r="A127" s="14"/>
      <c r="B127" s="50"/>
      <c r="C127" s="15"/>
      <c r="D127" s="16"/>
      <c r="E127" s="16"/>
      <c r="F127" s="40"/>
      <c r="G127" s="18"/>
    </row>
    <row r="128" spans="1:7" ht="21">
      <c r="A128" s="14"/>
      <c r="B128" s="50"/>
      <c r="C128" s="15"/>
      <c r="D128" s="16"/>
      <c r="E128" s="16"/>
      <c r="F128" s="40"/>
      <c r="G128" s="18"/>
    </row>
    <row r="129" spans="1:7" ht="21">
      <c r="A129" s="14"/>
      <c r="B129" s="4"/>
      <c r="C129" s="15"/>
      <c r="D129" s="16"/>
      <c r="E129" s="16"/>
      <c r="F129" s="40"/>
      <c r="G129" s="18"/>
    </row>
    <row r="130" spans="1:7" ht="21">
      <c r="A130" s="14"/>
      <c r="B130" s="4"/>
      <c r="C130" s="15"/>
      <c r="D130" s="14"/>
      <c r="E130" s="14"/>
      <c r="F130" s="40"/>
      <c r="G130" s="18"/>
    </row>
    <row r="131" spans="1:7" ht="21">
      <c r="A131" s="14"/>
      <c r="B131" s="4"/>
      <c r="C131" s="15"/>
      <c r="D131" s="14"/>
      <c r="E131" s="14"/>
      <c r="F131" s="40"/>
      <c r="G131" s="18"/>
    </row>
    <row r="132" spans="1:7" ht="21">
      <c r="A132" s="14"/>
      <c r="B132" s="4"/>
      <c r="C132" s="15"/>
      <c r="D132" s="14"/>
      <c r="E132" s="14"/>
      <c r="F132" s="40"/>
      <c r="G132" s="18"/>
    </row>
    <row r="133" spans="1:7" ht="21">
      <c r="A133" s="14"/>
      <c r="B133" s="4"/>
      <c r="C133" s="15"/>
      <c r="D133" s="14"/>
      <c r="E133" s="14"/>
      <c r="F133" s="40"/>
      <c r="G133" s="18"/>
    </row>
    <row r="134" spans="1:7" ht="21">
      <c r="A134" s="45" t="s">
        <v>20</v>
      </c>
      <c r="B134" s="9" t="s">
        <v>21</v>
      </c>
      <c r="C134" s="9"/>
      <c r="D134" s="9"/>
      <c r="E134" s="9"/>
      <c r="F134" s="9"/>
      <c r="G134" s="10"/>
    </row>
    <row r="135" spans="1:7" ht="21">
      <c r="A135" s="14" t="s">
        <v>66</v>
      </c>
      <c r="B135" s="4"/>
      <c r="C135" s="4"/>
      <c r="D135" s="4"/>
      <c r="E135" s="4"/>
      <c r="F135" s="4"/>
      <c r="G135" s="15"/>
    </row>
    <row r="136" spans="1:7" ht="21">
      <c r="A136" s="14" t="s">
        <v>65</v>
      </c>
      <c r="B136" s="4"/>
      <c r="C136" s="4"/>
      <c r="D136" s="4"/>
      <c r="E136" s="4"/>
      <c r="F136" s="4"/>
      <c r="G136" s="15"/>
    </row>
    <row r="137" spans="1:7" ht="21">
      <c r="A137" s="14" t="s">
        <v>67</v>
      </c>
      <c r="B137" s="4"/>
      <c r="C137" s="4"/>
      <c r="D137" s="4"/>
      <c r="E137" s="4"/>
      <c r="F137" s="4"/>
      <c r="G137" s="15"/>
    </row>
    <row r="138" spans="1:7" ht="21">
      <c r="A138" s="14" t="s">
        <v>68</v>
      </c>
      <c r="B138" s="4"/>
      <c r="C138" s="4"/>
      <c r="D138" s="4"/>
      <c r="E138" s="4"/>
      <c r="F138" s="4"/>
      <c r="G138" s="15"/>
    </row>
    <row r="139" spans="1:7" ht="21">
      <c r="A139" s="30"/>
      <c r="B139" s="43"/>
      <c r="C139" s="43"/>
      <c r="D139" s="43"/>
      <c r="E139" s="43"/>
      <c r="F139" s="43"/>
      <c r="G139" s="32"/>
    </row>
    <row r="140" spans="1:7" ht="21">
      <c r="A140" s="413" t="s">
        <v>22</v>
      </c>
      <c r="B140" s="414"/>
      <c r="C140" s="413" t="s">
        <v>23</v>
      </c>
      <c r="D140" s="415"/>
      <c r="E140" s="414"/>
      <c r="F140" s="413" t="s">
        <v>24</v>
      </c>
      <c r="G140" s="414"/>
    </row>
    <row r="141" spans="1:7" ht="21">
      <c r="A141" s="14"/>
      <c r="B141" s="15"/>
      <c r="C141" s="14"/>
      <c r="D141" s="4"/>
      <c r="E141" s="15"/>
      <c r="F141" s="14"/>
      <c r="G141" s="15"/>
    </row>
    <row r="142" spans="1:7" ht="21">
      <c r="A142" s="14"/>
      <c r="B142" s="15"/>
      <c r="C142" s="14"/>
      <c r="D142" s="4"/>
      <c r="E142" s="15"/>
      <c r="F142" s="14"/>
      <c r="G142" s="15"/>
    </row>
    <row r="143" spans="1:7" ht="21">
      <c r="A143" s="416" t="s">
        <v>27</v>
      </c>
      <c r="B143" s="417"/>
      <c r="C143" s="416" t="s">
        <v>25</v>
      </c>
      <c r="D143" s="418"/>
      <c r="E143" s="417"/>
      <c r="F143" s="416" t="s">
        <v>27</v>
      </c>
      <c r="G143" s="417"/>
    </row>
    <row r="144" spans="1:7" ht="21">
      <c r="A144" s="410" t="s">
        <v>187</v>
      </c>
      <c r="B144" s="411"/>
      <c r="C144" s="410" t="s">
        <v>26</v>
      </c>
      <c r="D144" s="412"/>
      <c r="E144" s="411"/>
      <c r="F144" s="410" t="s">
        <v>187</v>
      </c>
      <c r="G144" s="411"/>
    </row>
    <row r="145" spans="1:7" ht="21">
      <c r="A145" s="3" t="s">
        <v>295</v>
      </c>
      <c r="G145" s="6" t="s">
        <v>16</v>
      </c>
    </row>
    <row r="146" ht="21">
      <c r="G146" s="6" t="s">
        <v>64</v>
      </c>
    </row>
    <row r="147" spans="1:7" ht="23.25">
      <c r="A147" s="421" t="s">
        <v>17</v>
      </c>
      <c r="B147" s="421"/>
      <c r="C147" s="421"/>
      <c r="D147" s="421"/>
      <c r="E147" s="421"/>
      <c r="F147" s="421"/>
      <c r="G147" s="421"/>
    </row>
    <row r="148" ht="21">
      <c r="A148" s="3" t="s">
        <v>188</v>
      </c>
    </row>
    <row r="149" spans="1:7" ht="21">
      <c r="A149" s="422" t="s">
        <v>325</v>
      </c>
      <c r="B149" s="423"/>
      <c r="C149" s="424"/>
      <c r="D149" s="419" t="s">
        <v>18</v>
      </c>
      <c r="E149" s="419" t="s">
        <v>351</v>
      </c>
      <c r="F149" s="419" t="s">
        <v>19</v>
      </c>
      <c r="G149" s="419" t="s">
        <v>353</v>
      </c>
    </row>
    <row r="150" spans="1:7" ht="21">
      <c r="A150" s="425"/>
      <c r="B150" s="426"/>
      <c r="C150" s="427"/>
      <c r="D150" s="420"/>
      <c r="E150" s="420"/>
      <c r="F150" s="420"/>
      <c r="G150" s="420"/>
    </row>
    <row r="151" spans="1:7" ht="21">
      <c r="A151" s="8"/>
      <c r="B151" s="9"/>
      <c r="C151" s="10"/>
      <c r="D151" s="11"/>
      <c r="E151" s="11"/>
      <c r="F151" s="48"/>
      <c r="G151" s="13"/>
    </row>
    <row r="152" spans="1:7" ht="21">
      <c r="A152" s="49" t="s">
        <v>195</v>
      </c>
      <c r="B152" s="4"/>
      <c r="C152" s="15"/>
      <c r="D152" s="16" t="s">
        <v>177</v>
      </c>
      <c r="E152" s="16" t="s">
        <v>361</v>
      </c>
      <c r="F152" s="40">
        <v>166231.18</v>
      </c>
      <c r="G152" s="18"/>
    </row>
    <row r="153" spans="1:7" ht="21">
      <c r="A153" s="14"/>
      <c r="B153" s="2" t="s">
        <v>196</v>
      </c>
      <c r="C153" s="15"/>
      <c r="D153" s="16" t="s">
        <v>186</v>
      </c>
      <c r="E153" s="16" t="s">
        <v>355</v>
      </c>
      <c r="F153" s="40"/>
      <c r="G153" s="18">
        <v>166231.18</v>
      </c>
    </row>
    <row r="154" spans="1:7" ht="21">
      <c r="A154" s="14"/>
      <c r="B154" s="2"/>
      <c r="C154" s="15"/>
      <c r="D154" s="16"/>
      <c r="E154" s="16"/>
      <c r="F154" s="40"/>
      <c r="G154" s="18"/>
    </row>
    <row r="155" spans="1:7" ht="21">
      <c r="A155" s="14"/>
      <c r="B155" s="4"/>
      <c r="C155" s="15"/>
      <c r="D155" s="16"/>
      <c r="E155" s="16"/>
      <c r="F155" s="40"/>
      <c r="G155" s="18"/>
    </row>
    <row r="156" spans="1:7" ht="21">
      <c r="A156" s="14"/>
      <c r="B156" s="4"/>
      <c r="C156" s="15"/>
      <c r="D156" s="16"/>
      <c r="E156" s="16"/>
      <c r="F156" s="40"/>
      <c r="G156" s="18"/>
    </row>
    <row r="157" spans="1:7" ht="21">
      <c r="A157" s="14"/>
      <c r="B157" s="4"/>
      <c r="C157" s="15"/>
      <c r="D157" s="16"/>
      <c r="E157" s="16"/>
      <c r="F157" s="40"/>
      <c r="G157" s="18"/>
    </row>
    <row r="158" spans="1:7" ht="21">
      <c r="A158" s="14"/>
      <c r="B158" s="4"/>
      <c r="C158" s="15"/>
      <c r="D158" s="16"/>
      <c r="E158" s="16"/>
      <c r="F158" s="40"/>
      <c r="G158" s="18"/>
    </row>
    <row r="159" spans="1:7" ht="21">
      <c r="A159" s="14"/>
      <c r="B159" s="4"/>
      <c r="C159" s="15"/>
      <c r="D159" s="16"/>
      <c r="E159" s="16"/>
      <c r="F159" s="40"/>
      <c r="G159" s="18"/>
    </row>
    <row r="160" spans="1:7" ht="21">
      <c r="A160" s="14"/>
      <c r="B160" s="4"/>
      <c r="C160" s="15"/>
      <c r="D160" s="16"/>
      <c r="E160" s="16"/>
      <c r="F160" s="40"/>
      <c r="G160" s="18"/>
    </row>
    <row r="161" spans="1:7" ht="21">
      <c r="A161" s="14"/>
      <c r="B161" s="4"/>
      <c r="C161" s="15"/>
      <c r="D161" s="16"/>
      <c r="E161" s="16"/>
      <c r="F161" s="40"/>
      <c r="G161" s="18"/>
    </row>
    <row r="162" spans="1:7" ht="21">
      <c r="A162" s="14"/>
      <c r="B162" s="4"/>
      <c r="C162" s="15"/>
      <c r="D162" s="16"/>
      <c r="E162" s="16"/>
      <c r="F162" s="40"/>
      <c r="G162" s="18"/>
    </row>
    <row r="163" spans="1:7" ht="21">
      <c r="A163" s="14"/>
      <c r="B163" s="4"/>
      <c r="C163" s="15"/>
      <c r="D163" s="16"/>
      <c r="E163" s="16"/>
      <c r="F163" s="40"/>
      <c r="G163" s="18"/>
    </row>
    <row r="164" spans="1:7" ht="21">
      <c r="A164" s="14"/>
      <c r="B164" s="4"/>
      <c r="C164" s="15"/>
      <c r="D164" s="16"/>
      <c r="E164" s="16"/>
      <c r="F164" s="40"/>
      <c r="G164" s="18"/>
    </row>
    <row r="165" spans="1:7" ht="21">
      <c r="A165" s="14"/>
      <c r="B165" s="4"/>
      <c r="C165" s="15"/>
      <c r="D165" s="16"/>
      <c r="E165" s="16"/>
      <c r="F165" s="40"/>
      <c r="G165" s="18"/>
    </row>
    <row r="166" spans="1:7" ht="21">
      <c r="A166" s="14"/>
      <c r="B166" s="4"/>
      <c r="C166" s="15"/>
      <c r="D166" s="16"/>
      <c r="E166" s="16"/>
      <c r="F166" s="40"/>
      <c r="G166" s="18"/>
    </row>
    <row r="167" spans="1:7" ht="21">
      <c r="A167" s="14"/>
      <c r="B167" s="4"/>
      <c r="C167" s="15"/>
      <c r="D167" s="14"/>
      <c r="E167" s="14"/>
      <c r="F167" s="40"/>
      <c r="G167" s="18"/>
    </row>
    <row r="168" spans="1:7" ht="21">
      <c r="A168" s="14"/>
      <c r="B168" s="4"/>
      <c r="C168" s="15"/>
      <c r="D168" s="14"/>
      <c r="E168" s="14"/>
      <c r="F168" s="40"/>
      <c r="G168" s="18"/>
    </row>
    <row r="169" spans="1:7" ht="21">
      <c r="A169" s="14"/>
      <c r="B169" s="4"/>
      <c r="C169" s="15"/>
      <c r="D169" s="14"/>
      <c r="E169" s="14"/>
      <c r="F169" s="40"/>
      <c r="G169" s="18"/>
    </row>
    <row r="170" spans="1:7" ht="21">
      <c r="A170" s="14"/>
      <c r="B170" s="4"/>
      <c r="C170" s="15"/>
      <c r="D170" s="14"/>
      <c r="E170" s="14"/>
      <c r="F170" s="40"/>
      <c r="G170" s="18"/>
    </row>
    <row r="171" spans="1:7" ht="21">
      <c r="A171" s="14"/>
      <c r="B171" s="4"/>
      <c r="C171" s="15"/>
      <c r="D171" s="14"/>
      <c r="E171" s="14"/>
      <c r="F171" s="40"/>
      <c r="G171" s="18"/>
    </row>
    <row r="172" spans="1:7" ht="21">
      <c r="A172" s="14"/>
      <c r="B172" s="4"/>
      <c r="C172" s="15"/>
      <c r="D172" s="14"/>
      <c r="E172" s="14"/>
      <c r="F172" s="40"/>
      <c r="G172" s="18"/>
    </row>
    <row r="173" spans="1:7" ht="21">
      <c r="A173" s="30"/>
      <c r="B173" s="43"/>
      <c r="C173" s="32"/>
      <c r="D173" s="30"/>
      <c r="E173" s="30"/>
      <c r="F173" s="44"/>
      <c r="G173" s="35"/>
    </row>
    <row r="174" spans="1:7" ht="21">
      <c r="A174" s="45" t="s">
        <v>20</v>
      </c>
      <c r="B174" s="9" t="s">
        <v>21</v>
      </c>
      <c r="C174" s="9"/>
      <c r="D174" s="9"/>
      <c r="E174" s="9"/>
      <c r="F174" s="9"/>
      <c r="G174" s="10"/>
    </row>
    <row r="175" spans="1:7" ht="21">
      <c r="A175" s="14"/>
      <c r="B175" s="4" t="s">
        <v>71</v>
      </c>
      <c r="C175" s="4"/>
      <c r="D175" s="4"/>
      <c r="E175" s="4"/>
      <c r="F175" s="4"/>
      <c r="G175" s="15"/>
    </row>
    <row r="176" spans="1:7" ht="21">
      <c r="A176" s="30"/>
      <c r="B176" s="4"/>
      <c r="C176" s="43"/>
      <c r="D176" s="43"/>
      <c r="E176" s="43"/>
      <c r="F176" s="43"/>
      <c r="G176" s="32"/>
    </row>
    <row r="177" spans="1:7" ht="21">
      <c r="A177" s="413" t="s">
        <v>22</v>
      </c>
      <c r="B177" s="414"/>
      <c r="C177" s="413" t="s">
        <v>23</v>
      </c>
      <c r="D177" s="415"/>
      <c r="E177" s="414"/>
      <c r="F177" s="413" t="s">
        <v>24</v>
      </c>
      <c r="G177" s="414"/>
    </row>
    <row r="178" spans="1:7" ht="21">
      <c r="A178" s="14"/>
      <c r="B178" s="15"/>
      <c r="C178" s="14"/>
      <c r="D178" s="4"/>
      <c r="E178" s="15"/>
      <c r="F178" s="14"/>
      <c r="G178" s="15"/>
    </row>
    <row r="179" spans="1:7" ht="21">
      <c r="A179" s="14"/>
      <c r="B179" s="15"/>
      <c r="C179" s="14"/>
      <c r="D179" s="4"/>
      <c r="E179" s="15"/>
      <c r="F179" s="14"/>
      <c r="G179" s="15"/>
    </row>
    <row r="180" spans="1:7" ht="21">
      <c r="A180" s="416" t="s">
        <v>27</v>
      </c>
      <c r="B180" s="417"/>
      <c r="C180" s="416" t="s">
        <v>25</v>
      </c>
      <c r="D180" s="418"/>
      <c r="E180" s="417"/>
      <c r="F180" s="416" t="s">
        <v>27</v>
      </c>
      <c r="G180" s="417"/>
    </row>
    <row r="181" spans="1:7" ht="21">
      <c r="A181" s="410" t="s">
        <v>187</v>
      </c>
      <c r="B181" s="411"/>
      <c r="C181" s="410" t="s">
        <v>26</v>
      </c>
      <c r="D181" s="412"/>
      <c r="E181" s="411"/>
      <c r="F181" s="410" t="s">
        <v>187</v>
      </c>
      <c r="G181" s="411"/>
    </row>
    <row r="182" spans="1:7" ht="21">
      <c r="A182" s="3" t="s">
        <v>295</v>
      </c>
      <c r="G182" s="6" t="s">
        <v>16</v>
      </c>
    </row>
    <row r="183" ht="21">
      <c r="G183" s="6" t="s">
        <v>64</v>
      </c>
    </row>
    <row r="184" spans="1:7" ht="23.25">
      <c r="A184" s="421" t="s">
        <v>17</v>
      </c>
      <c r="B184" s="421"/>
      <c r="C184" s="421"/>
      <c r="D184" s="421"/>
      <c r="E184" s="421"/>
      <c r="F184" s="421"/>
      <c r="G184" s="421"/>
    </row>
    <row r="185" ht="21">
      <c r="A185" s="3" t="s">
        <v>188</v>
      </c>
    </row>
    <row r="186" spans="1:7" ht="21">
      <c r="A186" s="422" t="s">
        <v>325</v>
      </c>
      <c r="B186" s="423"/>
      <c r="C186" s="424"/>
      <c r="D186" s="419" t="s">
        <v>18</v>
      </c>
      <c r="E186" s="419" t="s">
        <v>351</v>
      </c>
      <c r="F186" s="419" t="s">
        <v>19</v>
      </c>
      <c r="G186" s="419" t="s">
        <v>353</v>
      </c>
    </row>
    <row r="187" spans="1:7" ht="21">
      <c r="A187" s="425"/>
      <c r="B187" s="426"/>
      <c r="C187" s="427"/>
      <c r="D187" s="420"/>
      <c r="E187" s="420"/>
      <c r="F187" s="420"/>
      <c r="G187" s="420"/>
    </row>
    <row r="188" spans="1:7" ht="21">
      <c r="A188" s="8"/>
      <c r="B188" s="9"/>
      <c r="C188" s="10"/>
      <c r="D188" s="11"/>
      <c r="E188" s="11"/>
      <c r="F188" s="48"/>
      <c r="G188" s="13"/>
    </row>
    <row r="189" spans="1:7" ht="21">
      <c r="A189" s="49" t="s">
        <v>197</v>
      </c>
      <c r="B189" s="4"/>
      <c r="C189" s="15"/>
      <c r="D189" s="16" t="s">
        <v>184</v>
      </c>
      <c r="E189" s="16" t="s">
        <v>354</v>
      </c>
      <c r="F189" s="40">
        <v>705859</v>
      </c>
      <c r="G189" s="18"/>
    </row>
    <row r="190" spans="1:7" ht="21">
      <c r="A190" s="14" t="s">
        <v>72</v>
      </c>
      <c r="B190" s="2"/>
      <c r="C190" s="15"/>
      <c r="D190" s="16" t="s">
        <v>186</v>
      </c>
      <c r="E190" s="16" t="s">
        <v>355</v>
      </c>
      <c r="F190" s="40">
        <v>229.92</v>
      </c>
      <c r="G190" s="18"/>
    </row>
    <row r="191" spans="1:7" ht="21">
      <c r="A191" s="14"/>
      <c r="B191" s="2" t="s">
        <v>198</v>
      </c>
      <c r="C191" s="15"/>
      <c r="D191" s="16" t="s">
        <v>181</v>
      </c>
      <c r="E191" s="16" t="s">
        <v>357</v>
      </c>
      <c r="F191" s="40"/>
      <c r="G191" s="18">
        <f>SUM(F189:F190)</f>
        <v>706088.92</v>
      </c>
    </row>
    <row r="192" spans="1:7" ht="21">
      <c r="A192" s="14"/>
      <c r="B192" s="4"/>
      <c r="C192" s="15"/>
      <c r="D192" s="16"/>
      <c r="E192" s="16"/>
      <c r="F192" s="40"/>
      <c r="G192" s="18"/>
    </row>
    <row r="193" spans="1:7" ht="21">
      <c r="A193" s="14"/>
      <c r="B193" s="4"/>
      <c r="C193" s="15"/>
      <c r="D193" s="16"/>
      <c r="E193" s="16"/>
      <c r="F193" s="40"/>
      <c r="G193" s="18"/>
    </row>
    <row r="194" spans="1:7" ht="21">
      <c r="A194" s="14"/>
      <c r="B194" s="4"/>
      <c r="C194" s="15"/>
      <c r="D194" s="16"/>
      <c r="E194" s="16"/>
      <c r="F194" s="40"/>
      <c r="G194" s="18"/>
    </row>
    <row r="195" spans="1:7" ht="21">
      <c r="A195" s="14"/>
      <c r="B195" s="4"/>
      <c r="C195" s="15"/>
      <c r="D195" s="16"/>
      <c r="E195" s="16"/>
      <c r="F195" s="40"/>
      <c r="G195" s="18"/>
    </row>
    <row r="196" spans="1:7" ht="21">
      <c r="A196" s="14"/>
      <c r="B196" s="4"/>
      <c r="C196" s="15"/>
      <c r="D196" s="16"/>
      <c r="E196" s="16"/>
      <c r="F196" s="40"/>
      <c r="G196" s="18"/>
    </row>
    <row r="197" spans="1:7" ht="21">
      <c r="A197" s="14"/>
      <c r="B197" s="4"/>
      <c r="C197" s="15"/>
      <c r="D197" s="16"/>
      <c r="E197" s="16"/>
      <c r="F197" s="40"/>
      <c r="G197" s="18"/>
    </row>
    <row r="198" spans="1:7" ht="21">
      <c r="A198" s="14"/>
      <c r="B198" s="4"/>
      <c r="C198" s="15"/>
      <c r="D198" s="16"/>
      <c r="E198" s="16"/>
      <c r="F198" s="40"/>
      <c r="G198" s="18"/>
    </row>
    <row r="199" spans="1:7" ht="21">
      <c r="A199" s="14"/>
      <c r="B199" s="4"/>
      <c r="C199" s="15"/>
      <c r="D199" s="16"/>
      <c r="E199" s="16"/>
      <c r="F199" s="40"/>
      <c r="G199" s="18"/>
    </row>
    <row r="200" spans="1:7" ht="21">
      <c r="A200" s="14"/>
      <c r="B200" s="4"/>
      <c r="C200" s="15"/>
      <c r="D200" s="16"/>
      <c r="E200" s="16"/>
      <c r="F200" s="40"/>
      <c r="G200" s="18"/>
    </row>
    <row r="201" spans="1:7" ht="21">
      <c r="A201" s="14"/>
      <c r="B201" s="4"/>
      <c r="C201" s="15"/>
      <c r="D201" s="16"/>
      <c r="E201" s="16"/>
      <c r="F201" s="40"/>
      <c r="G201" s="18"/>
    </row>
    <row r="202" spans="1:7" ht="21">
      <c r="A202" s="14"/>
      <c r="B202" s="4"/>
      <c r="C202" s="15"/>
      <c r="D202" s="16"/>
      <c r="E202" s="16"/>
      <c r="F202" s="40"/>
      <c r="G202" s="18"/>
    </row>
    <row r="203" spans="1:7" ht="21">
      <c r="A203" s="14"/>
      <c r="B203" s="4"/>
      <c r="C203" s="15"/>
      <c r="D203" s="16"/>
      <c r="E203" s="16"/>
      <c r="F203" s="40"/>
      <c r="G203" s="18"/>
    </row>
    <row r="204" spans="1:7" ht="21">
      <c r="A204" s="51"/>
      <c r="B204" s="4"/>
      <c r="C204" s="4"/>
      <c r="D204" s="52"/>
      <c r="E204" s="52"/>
      <c r="F204" s="52"/>
      <c r="G204" s="52"/>
    </row>
    <row r="205" spans="1:7" ht="21">
      <c r="A205" s="53"/>
      <c r="B205" s="4"/>
      <c r="C205" s="4"/>
      <c r="D205" s="52"/>
      <c r="E205" s="52"/>
      <c r="F205" s="52"/>
      <c r="G205" s="52"/>
    </row>
    <row r="206" spans="1:7" ht="21">
      <c r="A206" s="45" t="s">
        <v>20</v>
      </c>
      <c r="B206" s="9" t="s">
        <v>21</v>
      </c>
      <c r="C206" s="9"/>
      <c r="D206" s="9"/>
      <c r="E206" s="9"/>
      <c r="F206" s="9"/>
      <c r="G206" s="10"/>
    </row>
    <row r="207" spans="1:7" ht="21">
      <c r="A207" s="53" t="s">
        <v>106</v>
      </c>
      <c r="B207" s="4"/>
      <c r="C207" s="4"/>
      <c r="D207" s="4"/>
      <c r="E207" s="4"/>
      <c r="F207" s="4"/>
      <c r="G207" s="15"/>
    </row>
    <row r="208" spans="1:7" ht="21">
      <c r="A208" s="53" t="s">
        <v>104</v>
      </c>
      <c r="B208" s="4"/>
      <c r="C208" s="4"/>
      <c r="D208" s="4"/>
      <c r="E208" s="4"/>
      <c r="F208" s="54"/>
      <c r="G208" s="55"/>
    </row>
    <row r="209" spans="1:7" ht="21">
      <c r="A209" s="14" t="s">
        <v>147</v>
      </c>
      <c r="B209" s="4"/>
      <c r="C209" s="4"/>
      <c r="D209" s="4"/>
      <c r="E209" s="4"/>
      <c r="F209" s="54"/>
      <c r="G209" s="55"/>
    </row>
    <row r="210" spans="1:7" ht="21">
      <c r="A210" s="53" t="s">
        <v>148</v>
      </c>
      <c r="B210" s="4"/>
      <c r="C210" s="4"/>
      <c r="D210" s="4"/>
      <c r="E210" s="4"/>
      <c r="F210" s="54"/>
      <c r="G210" s="55"/>
    </row>
    <row r="211" spans="1:7" ht="21">
      <c r="A211" s="14" t="s">
        <v>149</v>
      </c>
      <c r="B211" s="4"/>
      <c r="C211" s="4"/>
      <c r="D211" s="4"/>
      <c r="E211" s="4"/>
      <c r="F211" s="54"/>
      <c r="G211" s="55"/>
    </row>
    <row r="212" spans="1:7" ht="21">
      <c r="A212" s="53" t="s">
        <v>146</v>
      </c>
      <c r="B212" s="4"/>
      <c r="C212" s="4"/>
      <c r="D212" s="4"/>
      <c r="E212" s="4"/>
      <c r="F212" s="54"/>
      <c r="G212" s="55"/>
    </row>
    <row r="213" spans="1:7" ht="21">
      <c r="A213" s="30"/>
      <c r="B213" s="4"/>
      <c r="C213" s="43"/>
      <c r="D213" s="43"/>
      <c r="E213" s="43"/>
      <c r="F213" s="43"/>
      <c r="G213" s="32"/>
    </row>
    <row r="214" spans="1:7" ht="21">
      <c r="A214" s="413" t="s">
        <v>22</v>
      </c>
      <c r="B214" s="414"/>
      <c r="C214" s="413" t="s">
        <v>23</v>
      </c>
      <c r="D214" s="415"/>
      <c r="E214" s="414"/>
      <c r="F214" s="413" t="s">
        <v>24</v>
      </c>
      <c r="G214" s="414"/>
    </row>
    <row r="215" spans="1:7" ht="21">
      <c r="A215" s="14"/>
      <c r="B215" s="15"/>
      <c r="C215" s="14"/>
      <c r="D215" s="4"/>
      <c r="E215" s="15"/>
      <c r="F215" s="14"/>
      <c r="G215" s="15"/>
    </row>
    <row r="216" spans="1:7" ht="21">
      <c r="A216" s="14"/>
      <c r="B216" s="15"/>
      <c r="C216" s="14"/>
      <c r="D216" s="4"/>
      <c r="E216" s="15"/>
      <c r="F216" s="14"/>
      <c r="G216" s="15"/>
    </row>
    <row r="217" spans="1:7" ht="21">
      <c r="A217" s="416" t="s">
        <v>27</v>
      </c>
      <c r="B217" s="417"/>
      <c r="C217" s="416" t="s">
        <v>25</v>
      </c>
      <c r="D217" s="418"/>
      <c r="E217" s="417"/>
      <c r="F217" s="416" t="s">
        <v>27</v>
      </c>
      <c r="G217" s="417"/>
    </row>
    <row r="218" spans="1:7" ht="21">
      <c r="A218" s="410" t="s">
        <v>187</v>
      </c>
      <c r="B218" s="411"/>
      <c r="C218" s="410" t="s">
        <v>26</v>
      </c>
      <c r="D218" s="412"/>
      <c r="E218" s="411"/>
      <c r="F218" s="410" t="s">
        <v>187</v>
      </c>
      <c r="G218" s="411"/>
    </row>
    <row r="219" spans="1:7" ht="21">
      <c r="A219" s="3" t="s">
        <v>295</v>
      </c>
      <c r="G219" s="6" t="s">
        <v>16</v>
      </c>
    </row>
    <row r="220" ht="21">
      <c r="G220" s="6" t="s">
        <v>64</v>
      </c>
    </row>
    <row r="221" spans="1:7" ht="23.25">
      <c r="A221" s="421" t="s">
        <v>17</v>
      </c>
      <c r="B221" s="421"/>
      <c r="C221" s="421"/>
      <c r="D221" s="421"/>
      <c r="E221" s="421"/>
      <c r="F221" s="421"/>
      <c r="G221" s="421"/>
    </row>
    <row r="222" ht="21">
      <c r="A222" s="3" t="s">
        <v>188</v>
      </c>
    </row>
    <row r="223" spans="1:7" ht="21">
      <c r="A223" s="422" t="s">
        <v>325</v>
      </c>
      <c r="B223" s="423"/>
      <c r="C223" s="424"/>
      <c r="D223" s="419" t="s">
        <v>18</v>
      </c>
      <c r="E223" s="419" t="s">
        <v>351</v>
      </c>
      <c r="F223" s="419" t="s">
        <v>19</v>
      </c>
      <c r="G223" s="419" t="s">
        <v>353</v>
      </c>
    </row>
    <row r="224" spans="1:7" ht="21">
      <c r="A224" s="425"/>
      <c r="B224" s="426"/>
      <c r="C224" s="427"/>
      <c r="D224" s="420"/>
      <c r="E224" s="420"/>
      <c r="F224" s="420"/>
      <c r="G224" s="420"/>
    </row>
    <row r="225" spans="1:7" ht="21">
      <c r="A225" s="49"/>
      <c r="B225" s="4"/>
      <c r="C225" s="15"/>
      <c r="D225" s="16"/>
      <c r="E225" s="16"/>
      <c r="F225" s="40"/>
      <c r="G225" s="18"/>
    </row>
    <row r="226" spans="1:7" ht="21">
      <c r="A226" s="49" t="s">
        <v>199</v>
      </c>
      <c r="B226" s="4"/>
      <c r="C226" s="15"/>
      <c r="D226" s="16"/>
      <c r="E226" s="16" t="s">
        <v>144</v>
      </c>
      <c r="F226" s="40">
        <v>5500</v>
      </c>
      <c r="G226" s="18"/>
    </row>
    <row r="227" spans="1:7" ht="21">
      <c r="A227" s="14"/>
      <c r="B227" s="2" t="s">
        <v>200</v>
      </c>
      <c r="C227" s="15"/>
      <c r="D227" s="16"/>
      <c r="E227" s="16" t="s">
        <v>14</v>
      </c>
      <c r="F227" s="40"/>
      <c r="G227" s="18">
        <v>5500</v>
      </c>
    </row>
    <row r="228" spans="1:7" ht="21">
      <c r="A228" s="14"/>
      <c r="B228" s="2"/>
      <c r="C228" s="15"/>
      <c r="D228" s="16"/>
      <c r="E228" s="16"/>
      <c r="F228" s="40"/>
      <c r="G228" s="18"/>
    </row>
    <row r="229" spans="1:7" ht="21">
      <c r="A229" s="49" t="s">
        <v>201</v>
      </c>
      <c r="B229" s="4"/>
      <c r="C229" s="15"/>
      <c r="D229" s="16"/>
      <c r="E229" s="16" t="s">
        <v>63</v>
      </c>
      <c r="F229" s="40">
        <v>5500</v>
      </c>
      <c r="G229" s="18"/>
    </row>
    <row r="230" spans="1:7" ht="21">
      <c r="A230" s="14"/>
      <c r="B230" s="2" t="s">
        <v>202</v>
      </c>
      <c r="C230" s="15"/>
      <c r="D230" s="16"/>
      <c r="E230" s="16" t="s">
        <v>190</v>
      </c>
      <c r="F230" s="40"/>
      <c r="G230" s="18">
        <v>5500</v>
      </c>
    </row>
    <row r="231" spans="1:7" ht="21">
      <c r="A231" s="14"/>
      <c r="B231" s="5"/>
      <c r="C231" s="15"/>
      <c r="D231" s="16"/>
      <c r="E231" s="16"/>
      <c r="F231" s="40"/>
      <c r="G231" s="18"/>
    </row>
    <row r="232" spans="1:7" ht="21">
      <c r="A232" s="14"/>
      <c r="B232" s="5"/>
      <c r="C232" s="15"/>
      <c r="D232" s="16"/>
      <c r="E232" s="16"/>
      <c r="F232" s="40"/>
      <c r="G232" s="18"/>
    </row>
    <row r="233" spans="1:7" ht="21">
      <c r="A233" s="14"/>
      <c r="B233" s="5"/>
      <c r="C233" s="15"/>
      <c r="D233" s="16"/>
      <c r="E233" s="16"/>
      <c r="F233" s="40"/>
      <c r="G233" s="18"/>
    </row>
    <row r="234" spans="1:7" ht="21">
      <c r="A234" s="14"/>
      <c r="B234" s="5"/>
      <c r="C234" s="15"/>
      <c r="D234" s="16"/>
      <c r="E234" s="16"/>
      <c r="F234" s="40"/>
      <c r="G234" s="18"/>
    </row>
    <row r="235" spans="1:7" ht="21">
      <c r="A235" s="14"/>
      <c r="B235" s="5"/>
      <c r="C235" s="15"/>
      <c r="D235" s="16"/>
      <c r="E235" s="16"/>
      <c r="F235" s="40"/>
      <c r="G235" s="18"/>
    </row>
    <row r="236" spans="1:7" ht="21">
      <c r="A236" s="14"/>
      <c r="B236" s="5"/>
      <c r="C236" s="15"/>
      <c r="D236" s="16"/>
      <c r="E236" s="16"/>
      <c r="F236" s="40"/>
      <c r="G236" s="18"/>
    </row>
    <row r="237" spans="1:7" ht="21">
      <c r="A237" s="14"/>
      <c r="B237" s="5"/>
      <c r="C237" s="15"/>
      <c r="D237" s="16"/>
      <c r="E237" s="16"/>
      <c r="F237" s="40"/>
      <c r="G237" s="18"/>
    </row>
    <row r="238" spans="1:7" ht="21">
      <c r="A238" s="14"/>
      <c r="B238" s="5"/>
      <c r="C238" s="15"/>
      <c r="D238" s="16"/>
      <c r="E238" s="16"/>
      <c r="F238" s="40"/>
      <c r="G238" s="18"/>
    </row>
    <row r="239" spans="1:7" ht="21">
      <c r="A239" s="14"/>
      <c r="B239" s="50"/>
      <c r="C239" s="15"/>
      <c r="D239" s="16"/>
      <c r="E239" s="16"/>
      <c r="F239" s="40"/>
      <c r="G239" s="18"/>
    </row>
    <row r="240" spans="1:7" ht="21">
      <c r="A240" s="14"/>
      <c r="B240" s="4"/>
      <c r="C240" s="15"/>
      <c r="D240" s="16"/>
      <c r="E240" s="16"/>
      <c r="F240" s="40"/>
      <c r="G240" s="18"/>
    </row>
    <row r="241" spans="1:7" ht="21">
      <c r="A241" s="14"/>
      <c r="B241" s="4"/>
      <c r="C241" s="15"/>
      <c r="D241" s="14"/>
      <c r="E241" s="14"/>
      <c r="F241" s="40"/>
      <c r="G241" s="18"/>
    </row>
    <row r="242" spans="1:7" ht="21">
      <c r="A242" s="14"/>
      <c r="B242" s="4"/>
      <c r="C242" s="15"/>
      <c r="D242" s="14"/>
      <c r="E242" s="14"/>
      <c r="F242" s="40"/>
      <c r="G242" s="18"/>
    </row>
    <row r="243" spans="1:7" ht="21">
      <c r="A243" s="14"/>
      <c r="B243" s="4"/>
      <c r="C243" s="15"/>
      <c r="D243" s="14"/>
      <c r="E243" s="14"/>
      <c r="F243" s="40"/>
      <c r="G243" s="18"/>
    </row>
    <row r="244" spans="1:7" ht="21">
      <c r="A244" s="14"/>
      <c r="B244" s="4"/>
      <c r="C244" s="15"/>
      <c r="D244" s="14"/>
      <c r="E244" s="14"/>
      <c r="F244" s="40"/>
      <c r="G244" s="18"/>
    </row>
    <row r="245" spans="1:7" ht="21">
      <c r="A245" s="14"/>
      <c r="B245" s="4"/>
      <c r="C245" s="15"/>
      <c r="D245" s="14"/>
      <c r="E245" s="14"/>
      <c r="F245" s="40"/>
      <c r="G245" s="18"/>
    </row>
    <row r="246" spans="1:7" ht="21">
      <c r="A246" s="14"/>
      <c r="B246" s="4"/>
      <c r="C246" s="15"/>
      <c r="D246" s="14"/>
      <c r="E246" s="14"/>
      <c r="F246" s="40"/>
      <c r="G246" s="18"/>
    </row>
    <row r="247" spans="1:7" ht="21">
      <c r="A247" s="30"/>
      <c r="B247" s="43"/>
      <c r="C247" s="32"/>
      <c r="D247" s="30"/>
      <c r="E247" s="30"/>
      <c r="F247" s="44"/>
      <c r="G247" s="35"/>
    </row>
    <row r="248" spans="1:7" ht="21">
      <c r="A248" s="45" t="s">
        <v>20</v>
      </c>
      <c r="B248" s="9" t="s">
        <v>21</v>
      </c>
      <c r="C248" s="9"/>
      <c r="D248" s="9"/>
      <c r="E248" s="9"/>
      <c r="F248" s="9"/>
      <c r="G248" s="10"/>
    </row>
    <row r="249" spans="1:7" ht="21">
      <c r="A249" s="14"/>
      <c r="B249" s="4" t="s">
        <v>145</v>
      </c>
      <c r="C249" s="4"/>
      <c r="D249" s="4"/>
      <c r="E249" s="4"/>
      <c r="F249" s="4"/>
      <c r="G249" s="15"/>
    </row>
    <row r="250" spans="1:7" ht="21">
      <c r="A250" s="30"/>
      <c r="B250" s="43"/>
      <c r="C250" s="43"/>
      <c r="D250" s="43"/>
      <c r="E250" s="43"/>
      <c r="F250" s="43"/>
      <c r="G250" s="32"/>
    </row>
    <row r="251" spans="1:7" ht="21">
      <c r="A251" s="413" t="s">
        <v>22</v>
      </c>
      <c r="B251" s="414"/>
      <c r="C251" s="413" t="s">
        <v>23</v>
      </c>
      <c r="D251" s="415"/>
      <c r="E251" s="414"/>
      <c r="F251" s="413" t="s">
        <v>24</v>
      </c>
      <c r="G251" s="414"/>
    </row>
    <row r="252" spans="1:7" ht="21">
      <c r="A252" s="14"/>
      <c r="B252" s="15"/>
      <c r="C252" s="14"/>
      <c r="D252" s="4"/>
      <c r="E252" s="15"/>
      <c r="F252" s="14"/>
      <c r="G252" s="15"/>
    </row>
    <row r="253" spans="1:7" ht="21">
      <c r="A253" s="14"/>
      <c r="B253" s="15"/>
      <c r="C253" s="14"/>
      <c r="D253" s="4"/>
      <c r="E253" s="15"/>
      <c r="F253" s="14"/>
      <c r="G253" s="15"/>
    </row>
    <row r="254" spans="1:7" ht="21">
      <c r="A254" s="416" t="s">
        <v>69</v>
      </c>
      <c r="B254" s="417"/>
      <c r="C254" s="416" t="s">
        <v>25</v>
      </c>
      <c r="D254" s="418"/>
      <c r="E254" s="417"/>
      <c r="F254" s="416" t="s">
        <v>27</v>
      </c>
      <c r="G254" s="417"/>
    </row>
    <row r="255" spans="1:7" ht="21">
      <c r="A255" s="410" t="s">
        <v>70</v>
      </c>
      <c r="B255" s="411"/>
      <c r="C255" s="410" t="s">
        <v>26</v>
      </c>
      <c r="D255" s="412"/>
      <c r="E255" s="411"/>
      <c r="F255" s="410" t="s">
        <v>187</v>
      </c>
      <c r="G255" s="411"/>
    </row>
    <row r="256" spans="1:7" ht="21">
      <c r="A256" s="3" t="s">
        <v>295</v>
      </c>
      <c r="G256" s="6" t="s">
        <v>16</v>
      </c>
    </row>
    <row r="257" ht="21">
      <c r="G257" s="6" t="s">
        <v>64</v>
      </c>
    </row>
    <row r="258" spans="1:7" ht="23.25">
      <c r="A258" s="421" t="s">
        <v>17</v>
      </c>
      <c r="B258" s="421"/>
      <c r="C258" s="421"/>
      <c r="D258" s="421"/>
      <c r="E258" s="421"/>
      <c r="F258" s="421"/>
      <c r="G258" s="421"/>
    </row>
    <row r="259" ht="21">
      <c r="A259" s="3" t="s">
        <v>188</v>
      </c>
    </row>
    <row r="260" spans="1:7" ht="21">
      <c r="A260" s="422" t="s">
        <v>325</v>
      </c>
      <c r="B260" s="423"/>
      <c r="C260" s="424"/>
      <c r="D260" s="419" t="s">
        <v>18</v>
      </c>
      <c r="E260" s="419" t="s">
        <v>351</v>
      </c>
      <c r="F260" s="419" t="s">
        <v>19</v>
      </c>
      <c r="G260" s="419" t="s">
        <v>353</v>
      </c>
    </row>
    <row r="261" spans="1:7" ht="21">
      <c r="A261" s="425"/>
      <c r="B261" s="426"/>
      <c r="C261" s="427"/>
      <c r="D261" s="420"/>
      <c r="E261" s="420"/>
      <c r="F261" s="420"/>
      <c r="G261" s="420"/>
    </row>
    <row r="262" spans="1:7" ht="21">
      <c r="A262" s="49"/>
      <c r="B262" s="4"/>
      <c r="C262" s="15"/>
      <c r="D262" s="16"/>
      <c r="E262" s="16"/>
      <c r="F262" s="40"/>
      <c r="G262" s="18"/>
    </row>
    <row r="263" spans="1:7" ht="21">
      <c r="A263" s="49" t="s">
        <v>203</v>
      </c>
      <c r="B263" s="4"/>
      <c r="C263" s="15"/>
      <c r="D263" s="16"/>
      <c r="E263" s="16" t="s">
        <v>14</v>
      </c>
      <c r="F263" s="40">
        <v>11000</v>
      </c>
      <c r="G263" s="18"/>
    </row>
    <row r="264" spans="1:7" ht="21">
      <c r="A264" s="14"/>
      <c r="B264" s="2" t="s">
        <v>204</v>
      </c>
      <c r="C264" s="15"/>
      <c r="D264" s="16"/>
      <c r="E264" s="16" t="s">
        <v>205</v>
      </c>
      <c r="F264" s="40"/>
      <c r="G264" s="18">
        <v>11000</v>
      </c>
    </row>
    <row r="265" spans="1:7" ht="21">
      <c r="A265" s="14"/>
      <c r="B265" s="2"/>
      <c r="C265" s="15"/>
      <c r="D265" s="16"/>
      <c r="E265" s="16"/>
      <c r="F265" s="40"/>
      <c r="G265" s="18"/>
    </row>
    <row r="266" spans="1:7" ht="21">
      <c r="A266" s="49" t="s">
        <v>206</v>
      </c>
      <c r="B266" s="4"/>
      <c r="C266" s="15"/>
      <c r="D266" s="16"/>
      <c r="E266" s="16" t="s">
        <v>142</v>
      </c>
      <c r="F266" s="40">
        <v>11000</v>
      </c>
      <c r="G266" s="18"/>
    </row>
    <row r="267" spans="1:7" ht="21">
      <c r="A267" s="14"/>
      <c r="B267" s="2" t="s">
        <v>207</v>
      </c>
      <c r="C267" s="15"/>
      <c r="D267" s="16"/>
      <c r="E267" s="16" t="s">
        <v>63</v>
      </c>
      <c r="F267" s="40"/>
      <c r="G267" s="18">
        <v>11000</v>
      </c>
    </row>
    <row r="268" spans="1:7" ht="21">
      <c r="A268" s="14"/>
      <c r="B268" s="5"/>
      <c r="C268" s="15"/>
      <c r="D268" s="16"/>
      <c r="E268" s="16"/>
      <c r="F268" s="40"/>
      <c r="G268" s="18"/>
    </row>
    <row r="269" spans="1:7" ht="21">
      <c r="A269" s="14"/>
      <c r="B269" s="5"/>
      <c r="C269" s="15"/>
      <c r="D269" s="16"/>
      <c r="E269" s="16"/>
      <c r="F269" s="40"/>
      <c r="G269" s="18"/>
    </row>
    <row r="270" spans="1:7" ht="21">
      <c r="A270" s="14"/>
      <c r="B270" s="5"/>
      <c r="C270" s="15"/>
      <c r="D270" s="16"/>
      <c r="E270" s="16"/>
      <c r="F270" s="40"/>
      <c r="G270" s="18"/>
    </row>
    <row r="271" spans="1:7" ht="21">
      <c r="A271" s="14"/>
      <c r="B271" s="5"/>
      <c r="C271" s="15"/>
      <c r="D271" s="16"/>
      <c r="E271" s="16"/>
      <c r="F271" s="40"/>
      <c r="G271" s="18"/>
    </row>
    <row r="272" spans="1:7" ht="21">
      <c r="A272" s="14"/>
      <c r="B272" s="5"/>
      <c r="C272" s="15"/>
      <c r="D272" s="16"/>
      <c r="E272" s="16"/>
      <c r="F272" s="40"/>
      <c r="G272" s="18"/>
    </row>
    <row r="273" spans="1:7" ht="21">
      <c r="A273" s="14"/>
      <c r="B273" s="5"/>
      <c r="C273" s="15"/>
      <c r="D273" s="16"/>
      <c r="E273" s="16"/>
      <c r="F273" s="40"/>
      <c r="G273" s="18"/>
    </row>
    <row r="274" spans="1:7" ht="21">
      <c r="A274" s="14"/>
      <c r="B274" s="5"/>
      <c r="C274" s="15"/>
      <c r="D274" s="16"/>
      <c r="E274" s="16"/>
      <c r="F274" s="40"/>
      <c r="G274" s="18"/>
    </row>
    <row r="275" spans="1:7" ht="21">
      <c r="A275" s="14"/>
      <c r="B275" s="5"/>
      <c r="C275" s="15"/>
      <c r="D275" s="16"/>
      <c r="E275" s="16"/>
      <c r="F275" s="40"/>
      <c r="G275" s="18"/>
    </row>
    <row r="276" spans="1:7" ht="21">
      <c r="A276" s="14"/>
      <c r="B276" s="50"/>
      <c r="C276" s="15"/>
      <c r="D276" s="16"/>
      <c r="E276" s="16"/>
      <c r="F276" s="40"/>
      <c r="G276" s="18"/>
    </row>
    <row r="277" spans="1:7" ht="21">
      <c r="A277" s="14"/>
      <c r="B277" s="4"/>
      <c r="C277" s="15"/>
      <c r="D277" s="16"/>
      <c r="E277" s="16"/>
      <c r="F277" s="40"/>
      <c r="G277" s="18"/>
    </row>
    <row r="278" spans="1:7" ht="21">
      <c r="A278" s="14"/>
      <c r="B278" s="4"/>
      <c r="C278" s="15"/>
      <c r="D278" s="14"/>
      <c r="E278" s="14"/>
      <c r="F278" s="40"/>
      <c r="G278" s="18"/>
    </row>
    <row r="279" spans="1:7" ht="21">
      <c r="A279" s="14"/>
      <c r="B279" s="4"/>
      <c r="C279" s="15"/>
      <c r="D279" s="14"/>
      <c r="E279" s="14"/>
      <c r="F279" s="40"/>
      <c r="G279" s="18"/>
    </row>
    <row r="280" spans="1:7" ht="21">
      <c r="A280" s="14"/>
      <c r="B280" s="4"/>
      <c r="C280" s="15"/>
      <c r="D280" s="14"/>
      <c r="E280" s="14"/>
      <c r="F280" s="40"/>
      <c r="G280" s="18"/>
    </row>
    <row r="281" spans="1:7" ht="21">
      <c r="A281" s="14"/>
      <c r="B281" s="4"/>
      <c r="C281" s="15"/>
      <c r="D281" s="14"/>
      <c r="E281" s="14"/>
      <c r="F281" s="40"/>
      <c r="G281" s="18"/>
    </row>
    <row r="282" spans="1:7" ht="21">
      <c r="A282" s="14"/>
      <c r="B282" s="4"/>
      <c r="C282" s="15"/>
      <c r="D282" s="14"/>
      <c r="E282" s="14"/>
      <c r="F282" s="40"/>
      <c r="G282" s="18"/>
    </row>
    <row r="283" spans="1:7" ht="21">
      <c r="A283" s="14"/>
      <c r="B283" s="4"/>
      <c r="C283" s="15"/>
      <c r="D283" s="14"/>
      <c r="E283" s="14"/>
      <c r="F283" s="40"/>
      <c r="G283" s="18"/>
    </row>
    <row r="284" spans="1:7" ht="21">
      <c r="A284" s="30"/>
      <c r="B284" s="43"/>
      <c r="C284" s="32"/>
      <c r="D284" s="30"/>
      <c r="E284" s="30"/>
      <c r="F284" s="44"/>
      <c r="G284" s="35"/>
    </row>
    <row r="285" spans="1:7" ht="21">
      <c r="A285" s="45" t="s">
        <v>20</v>
      </c>
      <c r="B285" s="9" t="s">
        <v>21</v>
      </c>
      <c r="C285" s="9"/>
      <c r="D285" s="9"/>
      <c r="E285" s="9"/>
      <c r="F285" s="9"/>
      <c r="G285" s="10"/>
    </row>
    <row r="286" spans="1:7" ht="21">
      <c r="A286" s="14"/>
      <c r="B286" s="4" t="s">
        <v>208</v>
      </c>
      <c r="C286" s="4"/>
      <c r="D286" s="4"/>
      <c r="E286" s="4"/>
      <c r="F286" s="4"/>
      <c r="G286" s="15"/>
    </row>
    <row r="287" spans="1:7" ht="21">
      <c r="A287" s="30"/>
      <c r="B287" s="43"/>
      <c r="C287" s="43"/>
      <c r="D287" s="43"/>
      <c r="E287" s="43"/>
      <c r="F287" s="43"/>
      <c r="G287" s="32"/>
    </row>
    <row r="288" spans="1:7" ht="21">
      <c r="A288" s="413" t="s">
        <v>22</v>
      </c>
      <c r="B288" s="414"/>
      <c r="C288" s="413" t="s">
        <v>23</v>
      </c>
      <c r="D288" s="415"/>
      <c r="E288" s="414"/>
      <c r="F288" s="413" t="s">
        <v>24</v>
      </c>
      <c r="G288" s="414"/>
    </row>
    <row r="289" spans="1:7" ht="21">
      <c r="A289" s="14"/>
      <c r="B289" s="15"/>
      <c r="C289" s="14"/>
      <c r="D289" s="4"/>
      <c r="E289" s="15"/>
      <c r="F289" s="14"/>
      <c r="G289" s="15"/>
    </row>
    <row r="290" spans="1:7" ht="21">
      <c r="A290" s="14"/>
      <c r="B290" s="15"/>
      <c r="C290" s="14"/>
      <c r="D290" s="4"/>
      <c r="E290" s="15"/>
      <c r="F290" s="14"/>
      <c r="G290" s="15"/>
    </row>
    <row r="291" spans="1:7" ht="21">
      <c r="A291" s="416" t="s">
        <v>69</v>
      </c>
      <c r="B291" s="417"/>
      <c r="C291" s="416" t="s">
        <v>25</v>
      </c>
      <c r="D291" s="418"/>
      <c r="E291" s="417"/>
      <c r="F291" s="416" t="s">
        <v>27</v>
      </c>
      <c r="G291" s="417"/>
    </row>
    <row r="292" spans="1:7" ht="21">
      <c r="A292" s="410" t="s">
        <v>70</v>
      </c>
      <c r="B292" s="411"/>
      <c r="C292" s="410" t="s">
        <v>26</v>
      </c>
      <c r="D292" s="412"/>
      <c r="E292" s="411"/>
      <c r="F292" s="410" t="s">
        <v>187</v>
      </c>
      <c r="G292" s="411"/>
    </row>
    <row r="293" spans="1:7" ht="21">
      <c r="A293" s="3" t="s">
        <v>295</v>
      </c>
      <c r="G293" s="6" t="s">
        <v>16</v>
      </c>
    </row>
    <row r="294" ht="21">
      <c r="G294" s="6" t="s">
        <v>64</v>
      </c>
    </row>
    <row r="295" spans="1:7" ht="23.25">
      <c r="A295" s="421" t="s">
        <v>17</v>
      </c>
      <c r="B295" s="421"/>
      <c r="C295" s="421"/>
      <c r="D295" s="421"/>
      <c r="E295" s="421"/>
      <c r="F295" s="421"/>
      <c r="G295" s="421"/>
    </row>
    <row r="296" ht="21">
      <c r="A296" s="3" t="s">
        <v>188</v>
      </c>
    </row>
    <row r="297" spans="1:7" ht="21">
      <c r="A297" s="422" t="s">
        <v>325</v>
      </c>
      <c r="B297" s="423"/>
      <c r="C297" s="424"/>
      <c r="D297" s="419" t="s">
        <v>18</v>
      </c>
      <c r="E297" s="419" t="s">
        <v>351</v>
      </c>
      <c r="F297" s="419" t="s">
        <v>19</v>
      </c>
      <c r="G297" s="419" t="s">
        <v>353</v>
      </c>
    </row>
    <row r="298" spans="1:7" ht="21">
      <c r="A298" s="425"/>
      <c r="B298" s="426"/>
      <c r="C298" s="427"/>
      <c r="D298" s="420"/>
      <c r="E298" s="420"/>
      <c r="F298" s="420"/>
      <c r="G298" s="420"/>
    </row>
    <row r="299" spans="1:7" ht="21">
      <c r="A299" s="49"/>
      <c r="B299" s="4"/>
      <c r="C299" s="15"/>
      <c r="D299" s="16"/>
      <c r="E299" s="16"/>
      <c r="F299" s="40"/>
      <c r="G299" s="18"/>
    </row>
    <row r="300" spans="1:7" ht="21">
      <c r="A300" s="49" t="s">
        <v>203</v>
      </c>
      <c r="B300" s="4"/>
      <c r="C300" s="15"/>
      <c r="D300" s="16"/>
      <c r="E300" s="16" t="s">
        <v>14</v>
      </c>
      <c r="F300" s="40">
        <v>5500</v>
      </c>
      <c r="G300" s="18"/>
    </row>
    <row r="301" spans="1:7" ht="21">
      <c r="A301" s="14"/>
      <c r="B301" s="2" t="s">
        <v>218</v>
      </c>
      <c r="C301" s="15"/>
      <c r="D301" s="16"/>
      <c r="E301" s="16" t="s">
        <v>217</v>
      </c>
      <c r="F301" s="40"/>
      <c r="G301" s="18">
        <v>5500</v>
      </c>
    </row>
    <row r="302" spans="1:7" ht="21">
      <c r="A302" s="14"/>
      <c r="B302" s="2"/>
      <c r="C302" s="15"/>
      <c r="D302" s="16"/>
      <c r="E302" s="16"/>
      <c r="F302" s="40"/>
      <c r="G302" s="18"/>
    </row>
    <row r="303" spans="1:7" ht="21">
      <c r="A303" s="49"/>
      <c r="B303" s="4"/>
      <c r="C303" s="15"/>
      <c r="D303" s="16"/>
      <c r="E303" s="16"/>
      <c r="F303" s="40"/>
      <c r="G303" s="18"/>
    </row>
    <row r="304" spans="1:7" ht="21">
      <c r="A304" s="14"/>
      <c r="B304" s="2"/>
      <c r="C304" s="15"/>
      <c r="D304" s="16"/>
      <c r="E304" s="16"/>
      <c r="F304" s="40"/>
      <c r="G304" s="18"/>
    </row>
    <row r="305" spans="1:7" ht="21">
      <c r="A305" s="14"/>
      <c r="B305" s="5"/>
      <c r="C305" s="15"/>
      <c r="D305" s="16"/>
      <c r="E305" s="16"/>
      <c r="F305" s="40"/>
      <c r="G305" s="18"/>
    </row>
    <row r="306" spans="1:7" ht="21">
      <c r="A306" s="14"/>
      <c r="B306" s="5"/>
      <c r="C306" s="15"/>
      <c r="D306" s="16"/>
      <c r="E306" s="16"/>
      <c r="F306" s="40"/>
      <c r="G306" s="18"/>
    </row>
    <row r="307" spans="1:7" ht="21">
      <c r="A307" s="14"/>
      <c r="B307" s="5"/>
      <c r="C307" s="15"/>
      <c r="D307" s="16"/>
      <c r="E307" s="16"/>
      <c r="F307" s="40"/>
      <c r="G307" s="18"/>
    </row>
    <row r="308" spans="1:7" ht="21">
      <c r="A308" s="14"/>
      <c r="B308" s="5"/>
      <c r="C308" s="15"/>
      <c r="D308" s="16"/>
      <c r="E308" s="16"/>
      <c r="F308" s="40"/>
      <c r="G308" s="18"/>
    </row>
    <row r="309" spans="1:7" ht="21">
      <c r="A309" s="14"/>
      <c r="B309" s="5"/>
      <c r="C309" s="15"/>
      <c r="D309" s="16"/>
      <c r="E309" s="16"/>
      <c r="F309" s="40"/>
      <c r="G309" s="18"/>
    </row>
    <row r="310" spans="1:7" ht="21">
      <c r="A310" s="14"/>
      <c r="B310" s="5"/>
      <c r="C310" s="15"/>
      <c r="D310" s="16"/>
      <c r="E310" s="16"/>
      <c r="F310" s="40"/>
      <c r="G310" s="18"/>
    </row>
    <row r="311" spans="1:7" ht="21">
      <c r="A311" s="14"/>
      <c r="B311" s="5"/>
      <c r="C311" s="15"/>
      <c r="D311" s="16"/>
      <c r="E311" s="16"/>
      <c r="F311" s="40"/>
      <c r="G311" s="18"/>
    </row>
    <row r="312" spans="1:7" ht="21">
      <c r="A312" s="14"/>
      <c r="B312" s="5"/>
      <c r="C312" s="15"/>
      <c r="D312" s="16"/>
      <c r="E312" s="16"/>
      <c r="F312" s="40"/>
      <c r="G312" s="18"/>
    </row>
    <row r="313" spans="1:7" ht="21">
      <c r="A313" s="14"/>
      <c r="B313" s="50"/>
      <c r="C313" s="15"/>
      <c r="D313" s="16"/>
      <c r="E313" s="16"/>
      <c r="F313" s="40"/>
      <c r="G313" s="18"/>
    </row>
    <row r="314" spans="1:7" ht="21">
      <c r="A314" s="14"/>
      <c r="B314" s="4"/>
      <c r="C314" s="15"/>
      <c r="D314" s="16"/>
      <c r="E314" s="16"/>
      <c r="F314" s="40"/>
      <c r="G314" s="18"/>
    </row>
    <row r="315" spans="1:7" ht="21">
      <c r="A315" s="14"/>
      <c r="B315" s="4"/>
      <c r="C315" s="15"/>
      <c r="D315" s="14"/>
      <c r="E315" s="14"/>
      <c r="F315" s="40"/>
      <c r="G315" s="18"/>
    </row>
    <row r="316" spans="1:7" ht="21">
      <c r="A316" s="14"/>
      <c r="B316" s="4"/>
      <c r="C316" s="15"/>
      <c r="D316" s="14"/>
      <c r="E316" s="14"/>
      <c r="F316" s="40"/>
      <c r="G316" s="18"/>
    </row>
    <row r="317" spans="1:7" ht="21">
      <c r="A317" s="14"/>
      <c r="B317" s="4"/>
      <c r="C317" s="15"/>
      <c r="D317" s="14"/>
      <c r="E317" s="14"/>
      <c r="F317" s="40"/>
      <c r="G317" s="18"/>
    </row>
    <row r="318" spans="1:7" ht="21">
      <c r="A318" s="14"/>
      <c r="B318" s="4"/>
      <c r="C318" s="15"/>
      <c r="D318" s="14"/>
      <c r="E318" s="14"/>
      <c r="F318" s="40"/>
      <c r="G318" s="18"/>
    </row>
    <row r="319" spans="1:7" ht="21">
      <c r="A319" s="14"/>
      <c r="B319" s="4"/>
      <c r="C319" s="15"/>
      <c r="D319" s="14"/>
      <c r="E319" s="14"/>
      <c r="F319" s="40"/>
      <c r="G319" s="18"/>
    </row>
    <row r="320" spans="1:7" ht="21">
      <c r="A320" s="14"/>
      <c r="B320" s="4"/>
      <c r="C320" s="15"/>
      <c r="D320" s="14"/>
      <c r="E320" s="14"/>
      <c r="F320" s="40"/>
      <c r="G320" s="18"/>
    </row>
    <row r="321" spans="1:7" ht="21">
      <c r="A321" s="30"/>
      <c r="B321" s="43"/>
      <c r="C321" s="32"/>
      <c r="D321" s="30"/>
      <c r="E321" s="30"/>
      <c r="F321" s="44"/>
      <c r="G321" s="35"/>
    </row>
    <row r="322" spans="1:7" ht="21">
      <c r="A322" s="45" t="s">
        <v>20</v>
      </c>
      <c r="B322" s="9" t="s">
        <v>21</v>
      </c>
      <c r="C322" s="9"/>
      <c r="D322" s="9"/>
      <c r="E322" s="9"/>
      <c r="F322" s="9"/>
      <c r="G322" s="10"/>
    </row>
    <row r="323" spans="1:7" ht="21">
      <c r="A323" s="14"/>
      <c r="B323" s="4" t="s">
        <v>145</v>
      </c>
      <c r="C323" s="4"/>
      <c r="D323" s="4"/>
      <c r="E323" s="4"/>
      <c r="F323" s="4"/>
      <c r="G323" s="15"/>
    </row>
    <row r="324" spans="1:7" ht="21">
      <c r="A324" s="30"/>
      <c r="B324" s="43"/>
      <c r="C324" s="43"/>
      <c r="D324" s="43"/>
      <c r="E324" s="43"/>
      <c r="F324" s="43"/>
      <c r="G324" s="32"/>
    </row>
    <row r="325" spans="1:7" ht="21">
      <c r="A325" s="413" t="s">
        <v>22</v>
      </c>
      <c r="B325" s="414"/>
      <c r="C325" s="413" t="s">
        <v>23</v>
      </c>
      <c r="D325" s="415"/>
      <c r="E325" s="414"/>
      <c r="F325" s="413" t="s">
        <v>24</v>
      </c>
      <c r="G325" s="414"/>
    </row>
    <row r="326" spans="1:7" ht="21">
      <c r="A326" s="14"/>
      <c r="B326" s="15"/>
      <c r="C326" s="14"/>
      <c r="D326" s="4"/>
      <c r="E326" s="15"/>
      <c r="F326" s="14"/>
      <c r="G326" s="15"/>
    </row>
    <row r="327" spans="1:7" ht="21">
      <c r="A327" s="14"/>
      <c r="B327" s="15"/>
      <c r="C327" s="14"/>
      <c r="D327" s="4"/>
      <c r="E327" s="15"/>
      <c r="F327" s="14"/>
      <c r="G327" s="15"/>
    </row>
    <row r="328" spans="1:7" ht="21">
      <c r="A328" s="416" t="s">
        <v>69</v>
      </c>
      <c r="B328" s="417"/>
      <c r="C328" s="416" t="s">
        <v>25</v>
      </c>
      <c r="D328" s="418"/>
      <c r="E328" s="417"/>
      <c r="F328" s="416" t="s">
        <v>27</v>
      </c>
      <c r="G328" s="417"/>
    </row>
    <row r="329" spans="1:7" ht="21">
      <c r="A329" s="410" t="s">
        <v>70</v>
      </c>
      <c r="B329" s="411"/>
      <c r="C329" s="410" t="s">
        <v>26</v>
      </c>
      <c r="D329" s="412"/>
      <c r="E329" s="411"/>
      <c r="F329" s="410" t="s">
        <v>187</v>
      </c>
      <c r="G329" s="411"/>
    </row>
    <row r="330" spans="1:7" ht="21">
      <c r="A330" s="3" t="s">
        <v>295</v>
      </c>
      <c r="G330" s="6" t="s">
        <v>16</v>
      </c>
    </row>
    <row r="331" ht="21">
      <c r="G331" s="6" t="s">
        <v>64</v>
      </c>
    </row>
    <row r="332" spans="1:7" ht="23.25">
      <c r="A332" s="421" t="s">
        <v>17</v>
      </c>
      <c r="B332" s="421"/>
      <c r="C332" s="421"/>
      <c r="D332" s="421"/>
      <c r="E332" s="421"/>
      <c r="F332" s="421"/>
      <c r="G332" s="421"/>
    </row>
    <row r="333" ht="21">
      <c r="A333" s="3" t="s">
        <v>188</v>
      </c>
    </row>
    <row r="334" spans="1:7" ht="21">
      <c r="A334" s="422" t="s">
        <v>325</v>
      </c>
      <c r="B334" s="423"/>
      <c r="C334" s="424"/>
      <c r="D334" s="419" t="s">
        <v>18</v>
      </c>
      <c r="E334" s="419" t="s">
        <v>351</v>
      </c>
      <c r="F334" s="419" t="s">
        <v>19</v>
      </c>
      <c r="G334" s="419" t="s">
        <v>353</v>
      </c>
    </row>
    <row r="335" spans="1:7" ht="21">
      <c r="A335" s="425"/>
      <c r="B335" s="426"/>
      <c r="C335" s="427"/>
      <c r="D335" s="420"/>
      <c r="E335" s="420"/>
      <c r="F335" s="420"/>
      <c r="G335" s="420"/>
    </row>
    <row r="336" spans="1:7" ht="21">
      <c r="A336" s="49"/>
      <c r="B336" s="4"/>
      <c r="C336" s="15"/>
      <c r="D336" s="16"/>
      <c r="E336" s="16"/>
      <c r="F336" s="40"/>
      <c r="G336" s="18"/>
    </row>
    <row r="337" spans="1:7" ht="21">
      <c r="A337" s="49" t="s">
        <v>219</v>
      </c>
      <c r="B337" s="4"/>
      <c r="C337" s="15"/>
      <c r="D337" s="16"/>
      <c r="E337" s="16" t="s">
        <v>217</v>
      </c>
      <c r="F337" s="40">
        <v>11000</v>
      </c>
      <c r="G337" s="18"/>
    </row>
    <row r="338" spans="1:7" ht="21">
      <c r="A338" s="14"/>
      <c r="B338" s="2" t="s">
        <v>200</v>
      </c>
      <c r="C338" s="15"/>
      <c r="D338" s="16"/>
      <c r="E338" s="16" t="s">
        <v>14</v>
      </c>
      <c r="F338" s="40"/>
      <c r="G338" s="18">
        <v>11000</v>
      </c>
    </row>
    <row r="339" spans="1:7" ht="21">
      <c r="A339" s="14"/>
      <c r="B339" s="2"/>
      <c r="C339" s="15"/>
      <c r="D339" s="16"/>
      <c r="E339" s="16"/>
      <c r="F339" s="40"/>
      <c r="G339" s="18"/>
    </row>
    <row r="340" spans="1:7" ht="21">
      <c r="A340" s="49"/>
      <c r="B340" s="4"/>
      <c r="C340" s="15"/>
      <c r="D340" s="16"/>
      <c r="E340" s="16"/>
      <c r="F340" s="40"/>
      <c r="G340" s="18"/>
    </row>
    <row r="341" spans="1:7" ht="21">
      <c r="A341" s="14"/>
      <c r="B341" s="2"/>
      <c r="C341" s="15"/>
      <c r="D341" s="16"/>
      <c r="E341" s="16"/>
      <c r="F341" s="40"/>
      <c r="G341" s="18"/>
    </row>
    <row r="342" spans="1:7" ht="21">
      <c r="A342" s="14"/>
      <c r="B342" s="5"/>
      <c r="C342" s="15"/>
      <c r="D342" s="16"/>
      <c r="E342" s="16"/>
      <c r="F342" s="40"/>
      <c r="G342" s="18"/>
    </row>
    <row r="343" spans="1:7" ht="21">
      <c r="A343" s="14"/>
      <c r="B343" s="5"/>
      <c r="C343" s="15"/>
      <c r="D343" s="16"/>
      <c r="E343" s="16"/>
      <c r="F343" s="40"/>
      <c r="G343" s="18"/>
    </row>
    <row r="344" spans="1:7" ht="21">
      <c r="A344" s="14"/>
      <c r="B344" s="5"/>
      <c r="C344" s="15"/>
      <c r="D344" s="16"/>
      <c r="E344" s="16"/>
      <c r="F344" s="40"/>
      <c r="G344" s="18"/>
    </row>
    <row r="345" spans="1:7" ht="21">
      <c r="A345" s="14"/>
      <c r="B345" s="5"/>
      <c r="C345" s="15"/>
      <c r="D345" s="16"/>
      <c r="E345" s="16"/>
      <c r="F345" s="40"/>
      <c r="G345" s="18"/>
    </row>
    <row r="346" spans="1:7" ht="21">
      <c r="A346" s="14"/>
      <c r="B346" s="5"/>
      <c r="C346" s="15"/>
      <c r="D346" s="16"/>
      <c r="E346" s="16"/>
      <c r="F346" s="40"/>
      <c r="G346" s="18"/>
    </row>
    <row r="347" spans="1:7" ht="21">
      <c r="A347" s="14"/>
      <c r="B347" s="5"/>
      <c r="C347" s="15"/>
      <c r="D347" s="16"/>
      <c r="E347" s="16"/>
      <c r="F347" s="40"/>
      <c r="G347" s="18"/>
    </row>
    <row r="348" spans="1:7" ht="21">
      <c r="A348" s="14"/>
      <c r="B348" s="5"/>
      <c r="C348" s="15"/>
      <c r="D348" s="16"/>
      <c r="E348" s="16"/>
      <c r="F348" s="40"/>
      <c r="G348" s="18"/>
    </row>
    <row r="349" spans="1:7" ht="21">
      <c r="A349" s="14"/>
      <c r="B349" s="5"/>
      <c r="C349" s="15"/>
      <c r="D349" s="16"/>
      <c r="E349" s="16"/>
      <c r="F349" s="40"/>
      <c r="G349" s="18"/>
    </row>
    <row r="350" spans="1:7" ht="21">
      <c r="A350" s="14"/>
      <c r="B350" s="50"/>
      <c r="C350" s="15"/>
      <c r="D350" s="16"/>
      <c r="E350" s="16"/>
      <c r="F350" s="40"/>
      <c r="G350" s="18"/>
    </row>
    <row r="351" spans="1:7" ht="21">
      <c r="A351" s="14"/>
      <c r="B351" s="4"/>
      <c r="C351" s="15"/>
      <c r="D351" s="16"/>
      <c r="E351" s="16"/>
      <c r="F351" s="40"/>
      <c r="G351" s="18"/>
    </row>
    <row r="352" spans="1:7" ht="21">
      <c r="A352" s="14"/>
      <c r="B352" s="4"/>
      <c r="C352" s="15"/>
      <c r="D352" s="14"/>
      <c r="E352" s="14"/>
      <c r="F352" s="40"/>
      <c r="G352" s="18"/>
    </row>
    <row r="353" spans="1:7" ht="21">
      <c r="A353" s="14"/>
      <c r="B353" s="4"/>
      <c r="C353" s="15"/>
      <c r="D353" s="14"/>
      <c r="E353" s="14"/>
      <c r="F353" s="40"/>
      <c r="G353" s="18"/>
    </row>
    <row r="354" spans="1:7" ht="21">
      <c r="A354" s="14"/>
      <c r="B354" s="4"/>
      <c r="C354" s="15"/>
      <c r="D354" s="14"/>
      <c r="E354" s="14"/>
      <c r="F354" s="40"/>
      <c r="G354" s="18"/>
    </row>
    <row r="355" spans="1:7" ht="21">
      <c r="A355" s="14"/>
      <c r="B355" s="4"/>
      <c r="C355" s="15"/>
      <c r="D355" s="14"/>
      <c r="E355" s="14"/>
      <c r="F355" s="40"/>
      <c r="G355" s="18"/>
    </row>
    <row r="356" spans="1:7" ht="21">
      <c r="A356" s="14"/>
      <c r="B356" s="4"/>
      <c r="C356" s="15"/>
      <c r="D356" s="14"/>
      <c r="E356" s="14"/>
      <c r="F356" s="40"/>
      <c r="G356" s="18"/>
    </row>
    <row r="357" spans="1:7" ht="21">
      <c r="A357" s="14"/>
      <c r="B357" s="4"/>
      <c r="C357" s="15"/>
      <c r="D357" s="14"/>
      <c r="E357" s="14"/>
      <c r="F357" s="40"/>
      <c r="G357" s="18"/>
    </row>
    <row r="358" spans="1:7" ht="21">
      <c r="A358" s="30"/>
      <c r="B358" s="43"/>
      <c r="C358" s="32"/>
      <c r="D358" s="30"/>
      <c r="E358" s="30"/>
      <c r="F358" s="44"/>
      <c r="G358" s="35"/>
    </row>
    <row r="359" spans="1:7" ht="21">
      <c r="A359" s="45" t="s">
        <v>20</v>
      </c>
      <c r="B359" s="9" t="s">
        <v>21</v>
      </c>
      <c r="C359" s="9"/>
      <c r="D359" s="9"/>
      <c r="E359" s="9"/>
      <c r="F359" s="9"/>
      <c r="G359" s="10"/>
    </row>
    <row r="360" spans="1:7" ht="21">
      <c r="A360" s="14"/>
      <c r="B360" s="4" t="s">
        <v>208</v>
      </c>
      <c r="C360" s="4"/>
      <c r="D360" s="4"/>
      <c r="E360" s="4"/>
      <c r="F360" s="4"/>
      <c r="G360" s="15"/>
    </row>
    <row r="361" spans="1:7" ht="21">
      <c r="A361" s="30"/>
      <c r="B361" s="43"/>
      <c r="C361" s="43"/>
      <c r="D361" s="43"/>
      <c r="E361" s="43"/>
      <c r="F361" s="43"/>
      <c r="G361" s="32"/>
    </row>
    <row r="362" spans="1:7" ht="21">
      <c r="A362" s="413" t="s">
        <v>22</v>
      </c>
      <c r="B362" s="414"/>
      <c r="C362" s="413" t="s">
        <v>23</v>
      </c>
      <c r="D362" s="415"/>
      <c r="E362" s="414"/>
      <c r="F362" s="413" t="s">
        <v>24</v>
      </c>
      <c r="G362" s="414"/>
    </row>
    <row r="363" spans="1:7" ht="21">
      <c r="A363" s="14"/>
      <c r="B363" s="15"/>
      <c r="C363" s="14"/>
      <c r="D363" s="4"/>
      <c r="E363" s="15"/>
      <c r="F363" s="14"/>
      <c r="G363" s="15"/>
    </row>
    <row r="364" spans="1:7" ht="21">
      <c r="A364" s="14"/>
      <c r="B364" s="15"/>
      <c r="C364" s="14"/>
      <c r="D364" s="4"/>
      <c r="E364" s="15"/>
      <c r="F364" s="14"/>
      <c r="G364" s="15"/>
    </row>
    <row r="365" spans="1:7" ht="21">
      <c r="A365" s="416" t="s">
        <v>69</v>
      </c>
      <c r="B365" s="417"/>
      <c r="C365" s="416" t="s">
        <v>25</v>
      </c>
      <c r="D365" s="418"/>
      <c r="E365" s="417"/>
      <c r="F365" s="416" t="s">
        <v>27</v>
      </c>
      <c r="G365" s="417"/>
    </row>
    <row r="366" spans="1:7" ht="21">
      <c r="A366" s="410" t="s">
        <v>70</v>
      </c>
      <c r="B366" s="411"/>
      <c r="C366" s="410" t="s">
        <v>26</v>
      </c>
      <c r="D366" s="412"/>
      <c r="E366" s="411"/>
      <c r="F366" s="410" t="s">
        <v>187</v>
      </c>
      <c r="G366" s="411"/>
    </row>
    <row r="367" spans="1:7" ht="21">
      <c r="A367" s="3" t="s">
        <v>295</v>
      </c>
      <c r="G367" s="6" t="s">
        <v>16</v>
      </c>
    </row>
    <row r="368" ht="21">
      <c r="G368" s="6" t="s">
        <v>223</v>
      </c>
    </row>
    <row r="369" spans="1:7" ht="23.25">
      <c r="A369" s="421" t="s">
        <v>17</v>
      </c>
      <c r="B369" s="421"/>
      <c r="C369" s="421"/>
      <c r="D369" s="421"/>
      <c r="E369" s="421"/>
      <c r="F369" s="421"/>
      <c r="G369" s="421"/>
    </row>
    <row r="370" ht="21">
      <c r="A370" s="3" t="s">
        <v>188</v>
      </c>
    </row>
    <row r="371" spans="1:7" ht="21">
      <c r="A371" s="422" t="s">
        <v>325</v>
      </c>
      <c r="B371" s="423"/>
      <c r="C371" s="424"/>
      <c r="D371" s="419" t="s">
        <v>18</v>
      </c>
      <c r="E371" s="419" t="s">
        <v>351</v>
      </c>
      <c r="F371" s="419" t="s">
        <v>19</v>
      </c>
      <c r="G371" s="419" t="s">
        <v>353</v>
      </c>
    </row>
    <row r="372" spans="1:7" ht="21">
      <c r="A372" s="425"/>
      <c r="B372" s="426"/>
      <c r="C372" s="427"/>
      <c r="D372" s="420"/>
      <c r="E372" s="420"/>
      <c r="F372" s="420"/>
      <c r="G372" s="420"/>
    </row>
    <row r="373" spans="1:7" ht="21">
      <c r="A373" s="49"/>
      <c r="B373" s="4"/>
      <c r="C373" s="15"/>
      <c r="D373" s="16"/>
      <c r="E373" s="16"/>
      <c r="F373" s="40"/>
      <c r="G373" s="18"/>
    </row>
    <row r="374" spans="1:7" ht="21">
      <c r="A374" s="49" t="s">
        <v>203</v>
      </c>
      <c r="B374" s="4"/>
      <c r="C374" s="15"/>
      <c r="D374" s="16"/>
      <c r="E374" s="16" t="s">
        <v>14</v>
      </c>
      <c r="F374" s="40">
        <v>5500</v>
      </c>
      <c r="G374" s="18"/>
    </row>
    <row r="375" spans="1:7" ht="21">
      <c r="A375" s="14"/>
      <c r="B375" s="2" t="s">
        <v>220</v>
      </c>
      <c r="C375" s="15"/>
      <c r="D375" s="16"/>
      <c r="E375" s="16" t="s">
        <v>144</v>
      </c>
      <c r="F375" s="40"/>
      <c r="G375" s="18">
        <v>5500</v>
      </c>
    </row>
    <row r="376" spans="1:7" ht="21">
      <c r="A376" s="14"/>
      <c r="B376" s="2"/>
      <c r="C376" s="15"/>
      <c r="D376" s="16"/>
      <c r="E376" s="16"/>
      <c r="F376" s="40"/>
      <c r="G376" s="18"/>
    </row>
    <row r="377" spans="1:7" ht="21">
      <c r="A377" s="49" t="s">
        <v>221</v>
      </c>
      <c r="B377" s="4"/>
      <c r="C377" s="15"/>
      <c r="D377" s="16"/>
      <c r="E377" s="16" t="s">
        <v>190</v>
      </c>
      <c r="F377" s="40">
        <v>5500</v>
      </c>
      <c r="G377" s="18"/>
    </row>
    <row r="378" spans="1:7" ht="21">
      <c r="A378" s="14"/>
      <c r="B378" s="2" t="s">
        <v>207</v>
      </c>
      <c r="C378" s="15"/>
      <c r="D378" s="16"/>
      <c r="E378" s="16" t="s">
        <v>63</v>
      </c>
      <c r="F378" s="40"/>
      <c r="G378" s="18">
        <v>5500</v>
      </c>
    </row>
    <row r="379" spans="1:7" ht="21">
      <c r="A379" s="14"/>
      <c r="B379" s="5"/>
      <c r="C379" s="15"/>
      <c r="D379" s="16"/>
      <c r="E379" s="16"/>
      <c r="F379" s="40"/>
      <c r="G379" s="18"/>
    </row>
    <row r="380" spans="1:7" ht="21">
      <c r="A380" s="14"/>
      <c r="B380" s="5"/>
      <c r="C380" s="15"/>
      <c r="D380" s="16"/>
      <c r="E380" s="16"/>
      <c r="F380" s="40"/>
      <c r="G380" s="18"/>
    </row>
    <row r="381" spans="1:7" ht="21">
      <c r="A381" s="14"/>
      <c r="B381" s="5"/>
      <c r="C381" s="15"/>
      <c r="D381" s="16"/>
      <c r="E381" s="16"/>
      <c r="F381" s="40"/>
      <c r="G381" s="18"/>
    </row>
    <row r="382" spans="1:7" ht="21">
      <c r="A382" s="14"/>
      <c r="B382" s="5"/>
      <c r="C382" s="15"/>
      <c r="D382" s="16"/>
      <c r="E382" s="16"/>
      <c r="F382" s="40"/>
      <c r="G382" s="18"/>
    </row>
    <row r="383" spans="1:7" ht="21">
      <c r="A383" s="14"/>
      <c r="B383" s="5"/>
      <c r="C383" s="15"/>
      <c r="D383" s="16"/>
      <c r="E383" s="16"/>
      <c r="F383" s="40"/>
      <c r="G383" s="18"/>
    </row>
    <row r="384" spans="1:7" ht="21">
      <c r="A384" s="14"/>
      <c r="B384" s="5"/>
      <c r="C384" s="15"/>
      <c r="D384" s="16"/>
      <c r="E384" s="16"/>
      <c r="F384" s="40"/>
      <c r="G384" s="18"/>
    </row>
    <row r="385" spans="1:7" ht="21">
      <c r="A385" s="14"/>
      <c r="B385" s="5"/>
      <c r="C385" s="15"/>
      <c r="D385" s="16"/>
      <c r="E385" s="16"/>
      <c r="F385" s="40"/>
      <c r="G385" s="18"/>
    </row>
    <row r="386" spans="1:7" ht="21">
      <c r="A386" s="14"/>
      <c r="B386" s="5"/>
      <c r="C386" s="15"/>
      <c r="D386" s="16"/>
      <c r="E386" s="16"/>
      <c r="F386" s="40"/>
      <c r="G386" s="18"/>
    </row>
    <row r="387" spans="1:7" ht="21">
      <c r="A387" s="14"/>
      <c r="B387" s="50"/>
      <c r="C387" s="15"/>
      <c r="D387" s="16"/>
      <c r="E387" s="16"/>
      <c r="F387" s="40"/>
      <c r="G387" s="18"/>
    </row>
    <row r="388" spans="1:7" ht="21">
      <c r="A388" s="14"/>
      <c r="B388" s="4"/>
      <c r="C388" s="15"/>
      <c r="D388" s="16"/>
      <c r="E388" s="16"/>
      <c r="F388" s="40"/>
      <c r="G388" s="18"/>
    </row>
    <row r="389" spans="1:7" ht="21">
      <c r="A389" s="14"/>
      <c r="B389" s="4"/>
      <c r="C389" s="15"/>
      <c r="D389" s="14"/>
      <c r="E389" s="14"/>
      <c r="F389" s="40"/>
      <c r="G389" s="18"/>
    </row>
    <row r="390" spans="1:7" ht="21">
      <c r="A390" s="14"/>
      <c r="B390" s="4"/>
      <c r="C390" s="15"/>
      <c r="D390" s="14"/>
      <c r="E390" s="14"/>
      <c r="F390" s="40"/>
      <c r="G390" s="18"/>
    </row>
    <row r="391" spans="1:7" ht="21">
      <c r="A391" s="14"/>
      <c r="B391" s="4"/>
      <c r="C391" s="15"/>
      <c r="D391" s="14"/>
      <c r="E391" s="14"/>
      <c r="F391" s="40"/>
      <c r="G391" s="18"/>
    </row>
    <row r="392" spans="1:7" ht="21">
      <c r="A392" s="14"/>
      <c r="B392" s="4"/>
      <c r="C392" s="15"/>
      <c r="D392" s="14"/>
      <c r="E392" s="14"/>
      <c r="F392" s="40"/>
      <c r="G392" s="18"/>
    </row>
    <row r="393" spans="1:7" ht="21">
      <c r="A393" s="14"/>
      <c r="B393" s="4"/>
      <c r="C393" s="15"/>
      <c r="D393" s="14"/>
      <c r="E393" s="14"/>
      <c r="F393" s="40"/>
      <c r="G393" s="18"/>
    </row>
    <row r="394" spans="1:7" ht="21">
      <c r="A394" s="14"/>
      <c r="B394" s="4"/>
      <c r="C394" s="15"/>
      <c r="D394" s="14"/>
      <c r="E394" s="14"/>
      <c r="F394" s="40"/>
      <c r="G394" s="18"/>
    </row>
    <row r="395" spans="1:7" ht="21">
      <c r="A395" s="30"/>
      <c r="B395" s="43"/>
      <c r="C395" s="32"/>
      <c r="D395" s="30"/>
      <c r="E395" s="30"/>
      <c r="F395" s="44"/>
      <c r="G395" s="35"/>
    </row>
    <row r="396" spans="1:7" ht="21">
      <c r="A396" s="45" t="s">
        <v>20</v>
      </c>
      <c r="B396" s="9" t="s">
        <v>21</v>
      </c>
      <c r="C396" s="9"/>
      <c r="D396" s="9"/>
      <c r="E396" s="9"/>
      <c r="F396" s="9"/>
      <c r="G396" s="10"/>
    </row>
    <row r="397" spans="1:7" ht="21">
      <c r="A397" s="14"/>
      <c r="B397" s="4" t="s">
        <v>145</v>
      </c>
      <c r="C397" s="4"/>
      <c r="D397" s="4"/>
      <c r="E397" s="4"/>
      <c r="F397" s="4"/>
      <c r="G397" s="15"/>
    </row>
    <row r="398" spans="1:7" ht="21">
      <c r="A398" s="30"/>
      <c r="B398" s="43"/>
      <c r="C398" s="43"/>
      <c r="D398" s="43"/>
      <c r="E398" s="43"/>
      <c r="F398" s="43"/>
      <c r="G398" s="32"/>
    </row>
    <row r="399" spans="1:7" ht="21">
      <c r="A399" s="413" t="s">
        <v>22</v>
      </c>
      <c r="B399" s="414"/>
      <c r="C399" s="413" t="s">
        <v>23</v>
      </c>
      <c r="D399" s="415"/>
      <c r="E399" s="414"/>
      <c r="F399" s="413" t="s">
        <v>24</v>
      </c>
      <c r="G399" s="414"/>
    </row>
    <row r="400" spans="1:7" ht="21">
      <c r="A400" s="14"/>
      <c r="B400" s="15"/>
      <c r="C400" s="14"/>
      <c r="D400" s="4"/>
      <c r="E400" s="15"/>
      <c r="F400" s="14"/>
      <c r="G400" s="15"/>
    </row>
    <row r="401" spans="1:7" ht="21">
      <c r="A401" s="14"/>
      <c r="B401" s="15"/>
      <c r="C401" s="14"/>
      <c r="D401" s="4"/>
      <c r="E401" s="15"/>
      <c r="F401" s="14"/>
      <c r="G401" s="15"/>
    </row>
    <row r="402" spans="1:7" ht="21">
      <c r="A402" s="416" t="s">
        <v>69</v>
      </c>
      <c r="B402" s="417"/>
      <c r="C402" s="416" t="s">
        <v>25</v>
      </c>
      <c r="D402" s="418"/>
      <c r="E402" s="417"/>
      <c r="F402" s="416" t="s">
        <v>27</v>
      </c>
      <c r="G402" s="417"/>
    </row>
    <row r="403" spans="1:7" ht="21">
      <c r="A403" s="410" t="s">
        <v>70</v>
      </c>
      <c r="B403" s="411"/>
      <c r="C403" s="410" t="s">
        <v>26</v>
      </c>
      <c r="D403" s="412"/>
      <c r="E403" s="411"/>
      <c r="F403" s="410" t="s">
        <v>187</v>
      </c>
      <c r="G403" s="411"/>
    </row>
    <row r="404" spans="1:7" ht="21">
      <c r="A404" s="3" t="s">
        <v>295</v>
      </c>
      <c r="G404" s="6" t="s">
        <v>16</v>
      </c>
    </row>
    <row r="405" ht="21">
      <c r="G405" s="6" t="s">
        <v>223</v>
      </c>
    </row>
    <row r="406" spans="1:7" ht="23.25">
      <c r="A406" s="421" t="s">
        <v>17</v>
      </c>
      <c r="B406" s="421"/>
      <c r="C406" s="421"/>
      <c r="D406" s="421"/>
      <c r="E406" s="421"/>
      <c r="F406" s="421"/>
      <c r="G406" s="421"/>
    </row>
    <row r="407" ht="21">
      <c r="A407" s="3" t="s">
        <v>188</v>
      </c>
    </row>
    <row r="408" spans="1:7" ht="21">
      <c r="A408" s="422" t="s">
        <v>325</v>
      </c>
      <c r="B408" s="423"/>
      <c r="C408" s="424"/>
      <c r="D408" s="419" t="s">
        <v>18</v>
      </c>
      <c r="E408" s="419" t="s">
        <v>351</v>
      </c>
      <c r="F408" s="419" t="s">
        <v>19</v>
      </c>
      <c r="G408" s="419" t="s">
        <v>353</v>
      </c>
    </row>
    <row r="409" spans="1:7" ht="21">
      <c r="A409" s="425"/>
      <c r="B409" s="426"/>
      <c r="C409" s="427"/>
      <c r="D409" s="420"/>
      <c r="E409" s="420"/>
      <c r="F409" s="420"/>
      <c r="G409" s="420"/>
    </row>
    <row r="410" spans="1:7" ht="21">
      <c r="A410" s="49"/>
      <c r="B410" s="4"/>
      <c r="C410" s="15"/>
      <c r="D410" s="16"/>
      <c r="E410" s="16"/>
      <c r="F410" s="40"/>
      <c r="G410" s="18"/>
    </row>
    <row r="411" spans="1:7" ht="21">
      <c r="A411" s="49" t="s">
        <v>222</v>
      </c>
      <c r="B411" s="4"/>
      <c r="C411" s="15"/>
      <c r="D411" s="16"/>
      <c r="E411" s="16" t="s">
        <v>217</v>
      </c>
      <c r="F411" s="40">
        <v>5500</v>
      </c>
      <c r="G411" s="18"/>
    </row>
    <row r="412" spans="1:7" ht="21">
      <c r="A412" s="14"/>
      <c r="B412" s="2" t="s">
        <v>200</v>
      </c>
      <c r="C412" s="15"/>
      <c r="D412" s="16"/>
      <c r="E412" s="16" t="s">
        <v>14</v>
      </c>
      <c r="F412" s="40"/>
      <c r="G412" s="18">
        <v>5500</v>
      </c>
    </row>
    <row r="413" spans="1:7" ht="21">
      <c r="A413" s="14"/>
      <c r="B413" s="2"/>
      <c r="C413" s="15"/>
      <c r="D413" s="16"/>
      <c r="E413" s="16"/>
      <c r="F413" s="40"/>
      <c r="G413" s="18"/>
    </row>
    <row r="414" spans="1:7" ht="21">
      <c r="A414" s="49"/>
      <c r="B414" s="4"/>
      <c r="C414" s="15"/>
      <c r="D414" s="16"/>
      <c r="E414" s="16"/>
      <c r="F414" s="40"/>
      <c r="G414" s="18"/>
    </row>
    <row r="415" spans="1:7" ht="21">
      <c r="A415" s="14"/>
      <c r="B415" s="2"/>
      <c r="C415" s="15"/>
      <c r="D415" s="16"/>
      <c r="E415" s="16"/>
      <c r="F415" s="40"/>
      <c r="G415" s="18"/>
    </row>
    <row r="416" spans="1:7" ht="21">
      <c r="A416" s="14"/>
      <c r="B416" s="5"/>
      <c r="C416" s="15"/>
      <c r="D416" s="16"/>
      <c r="E416" s="16"/>
      <c r="F416" s="40"/>
      <c r="G416" s="18"/>
    </row>
    <row r="417" spans="1:7" ht="21">
      <c r="A417" s="14"/>
      <c r="B417" s="5"/>
      <c r="C417" s="15"/>
      <c r="D417" s="16"/>
      <c r="E417" s="16"/>
      <c r="F417" s="40"/>
      <c r="G417" s="18"/>
    </row>
    <row r="418" spans="1:7" ht="21">
      <c r="A418" s="14"/>
      <c r="B418" s="5"/>
      <c r="C418" s="15"/>
      <c r="D418" s="16"/>
      <c r="E418" s="16"/>
      <c r="F418" s="40"/>
      <c r="G418" s="18"/>
    </row>
    <row r="419" spans="1:7" ht="21">
      <c r="A419" s="14"/>
      <c r="B419" s="5"/>
      <c r="C419" s="15"/>
      <c r="D419" s="16"/>
      <c r="E419" s="16"/>
      <c r="F419" s="40"/>
      <c r="G419" s="18"/>
    </row>
    <row r="420" spans="1:7" ht="21">
      <c r="A420" s="14"/>
      <c r="B420" s="5"/>
      <c r="C420" s="15"/>
      <c r="D420" s="16"/>
      <c r="E420" s="16"/>
      <c r="F420" s="40"/>
      <c r="G420" s="18"/>
    </row>
    <row r="421" spans="1:7" ht="21">
      <c r="A421" s="14"/>
      <c r="B421" s="5"/>
      <c r="C421" s="15"/>
      <c r="D421" s="16"/>
      <c r="E421" s="16"/>
      <c r="F421" s="40"/>
      <c r="G421" s="18"/>
    </row>
    <row r="422" spans="1:7" ht="21">
      <c r="A422" s="14"/>
      <c r="B422" s="5"/>
      <c r="C422" s="15"/>
      <c r="D422" s="16"/>
      <c r="E422" s="16"/>
      <c r="F422" s="40"/>
      <c r="G422" s="18"/>
    </row>
    <row r="423" spans="1:7" ht="21">
      <c r="A423" s="14"/>
      <c r="B423" s="5"/>
      <c r="C423" s="15"/>
      <c r="D423" s="16"/>
      <c r="E423" s="16"/>
      <c r="F423" s="40"/>
      <c r="G423" s="18"/>
    </row>
    <row r="424" spans="1:7" ht="21">
      <c r="A424" s="14"/>
      <c r="B424" s="50"/>
      <c r="C424" s="15"/>
      <c r="D424" s="16"/>
      <c r="E424" s="16"/>
      <c r="F424" s="40"/>
      <c r="G424" s="18"/>
    </row>
    <row r="425" spans="1:7" ht="21">
      <c r="A425" s="14"/>
      <c r="B425" s="4"/>
      <c r="C425" s="15"/>
      <c r="D425" s="16"/>
      <c r="E425" s="16"/>
      <c r="F425" s="40"/>
      <c r="G425" s="18"/>
    </row>
    <row r="426" spans="1:7" ht="21">
      <c r="A426" s="14"/>
      <c r="B426" s="4"/>
      <c r="C426" s="15"/>
      <c r="D426" s="14"/>
      <c r="E426" s="14"/>
      <c r="F426" s="40"/>
      <c r="G426" s="18"/>
    </row>
    <row r="427" spans="1:7" ht="21">
      <c r="A427" s="14"/>
      <c r="B427" s="4"/>
      <c r="C427" s="15"/>
      <c r="D427" s="14"/>
      <c r="E427" s="14"/>
      <c r="F427" s="40"/>
      <c r="G427" s="18"/>
    </row>
    <row r="428" spans="1:7" ht="21">
      <c r="A428" s="14"/>
      <c r="B428" s="4"/>
      <c r="C428" s="15"/>
      <c r="D428" s="14"/>
      <c r="E428" s="14"/>
      <c r="F428" s="40"/>
      <c r="G428" s="18"/>
    </row>
    <row r="429" spans="1:7" ht="21">
      <c r="A429" s="14"/>
      <c r="B429" s="4"/>
      <c r="C429" s="15"/>
      <c r="D429" s="14"/>
      <c r="E429" s="14"/>
      <c r="F429" s="40"/>
      <c r="G429" s="18"/>
    </row>
    <row r="430" spans="1:7" ht="21">
      <c r="A430" s="14"/>
      <c r="B430" s="4"/>
      <c r="C430" s="15"/>
      <c r="D430" s="14"/>
      <c r="E430" s="14"/>
      <c r="F430" s="40"/>
      <c r="G430" s="18"/>
    </row>
    <row r="431" spans="1:7" ht="21">
      <c r="A431" s="14"/>
      <c r="B431" s="4"/>
      <c r="C431" s="15"/>
      <c r="D431" s="14"/>
      <c r="E431" s="14"/>
      <c r="F431" s="40"/>
      <c r="G431" s="18"/>
    </row>
    <row r="432" spans="1:7" ht="21">
      <c r="A432" s="30"/>
      <c r="B432" s="43"/>
      <c r="C432" s="32"/>
      <c r="D432" s="30"/>
      <c r="E432" s="30"/>
      <c r="F432" s="44"/>
      <c r="G432" s="35"/>
    </row>
    <row r="433" spans="1:7" ht="21">
      <c r="A433" s="45" t="s">
        <v>20</v>
      </c>
      <c r="B433" s="9" t="s">
        <v>21</v>
      </c>
      <c r="C433" s="9"/>
      <c r="D433" s="9"/>
      <c r="E433" s="9"/>
      <c r="F433" s="9"/>
      <c r="G433" s="10"/>
    </row>
    <row r="434" spans="1:7" ht="21">
      <c r="A434" s="14"/>
      <c r="B434" s="4" t="s">
        <v>145</v>
      </c>
      <c r="C434" s="4"/>
      <c r="D434" s="4"/>
      <c r="E434" s="4"/>
      <c r="F434" s="4"/>
      <c r="G434" s="15"/>
    </row>
    <row r="435" spans="1:7" ht="21">
      <c r="A435" s="30"/>
      <c r="B435" s="43"/>
      <c r="C435" s="43"/>
      <c r="D435" s="43"/>
      <c r="E435" s="43"/>
      <c r="F435" s="43"/>
      <c r="G435" s="32"/>
    </row>
    <row r="436" spans="1:7" ht="21">
      <c r="A436" s="413" t="s">
        <v>22</v>
      </c>
      <c r="B436" s="414"/>
      <c r="C436" s="413" t="s">
        <v>23</v>
      </c>
      <c r="D436" s="415"/>
      <c r="E436" s="414"/>
      <c r="F436" s="413" t="s">
        <v>24</v>
      </c>
      <c r="G436" s="414"/>
    </row>
    <row r="437" spans="1:7" ht="21">
      <c r="A437" s="14"/>
      <c r="B437" s="15"/>
      <c r="C437" s="14"/>
      <c r="D437" s="4"/>
      <c r="E437" s="15"/>
      <c r="F437" s="14"/>
      <c r="G437" s="15"/>
    </row>
    <row r="438" spans="1:7" ht="21">
      <c r="A438" s="14"/>
      <c r="B438" s="15"/>
      <c r="C438" s="14"/>
      <c r="D438" s="4"/>
      <c r="E438" s="15"/>
      <c r="F438" s="14"/>
      <c r="G438" s="15"/>
    </row>
    <row r="439" spans="1:7" ht="21">
      <c r="A439" s="416" t="s">
        <v>69</v>
      </c>
      <c r="B439" s="417"/>
      <c r="C439" s="416" t="s">
        <v>25</v>
      </c>
      <c r="D439" s="418"/>
      <c r="E439" s="417"/>
      <c r="F439" s="416" t="s">
        <v>27</v>
      </c>
      <c r="G439" s="417"/>
    </row>
    <row r="440" spans="1:7" ht="21">
      <c r="A440" s="410" t="s">
        <v>70</v>
      </c>
      <c r="B440" s="411"/>
      <c r="C440" s="410" t="s">
        <v>26</v>
      </c>
      <c r="D440" s="412"/>
      <c r="E440" s="411"/>
      <c r="F440" s="410" t="s">
        <v>187</v>
      </c>
      <c r="G440" s="411"/>
    </row>
  </sheetData>
  <sheetProtection/>
  <mergeCells count="170">
    <mergeCell ref="A440:B440"/>
    <mergeCell ref="C440:E440"/>
    <mergeCell ref="F440:G440"/>
    <mergeCell ref="A436:B436"/>
    <mergeCell ref="C436:E436"/>
    <mergeCell ref="F436:G436"/>
    <mergeCell ref="A439:B439"/>
    <mergeCell ref="C439:E439"/>
    <mergeCell ref="F439:G439"/>
    <mergeCell ref="A408:C409"/>
    <mergeCell ref="D408:D409"/>
    <mergeCell ref="E408:E409"/>
    <mergeCell ref="F408:F409"/>
    <mergeCell ref="A403:B403"/>
    <mergeCell ref="C403:E403"/>
    <mergeCell ref="F403:G403"/>
    <mergeCell ref="A406:G406"/>
    <mergeCell ref="G408:G409"/>
    <mergeCell ref="A399:B399"/>
    <mergeCell ref="C399:E399"/>
    <mergeCell ref="F399:G399"/>
    <mergeCell ref="A402:B402"/>
    <mergeCell ref="C402:E402"/>
    <mergeCell ref="F402:G402"/>
    <mergeCell ref="A369:G369"/>
    <mergeCell ref="A371:C372"/>
    <mergeCell ref="D371:D372"/>
    <mergeCell ref="E371:E372"/>
    <mergeCell ref="F371:F372"/>
    <mergeCell ref="G371:G372"/>
    <mergeCell ref="G36:G37"/>
    <mergeCell ref="A36:C37"/>
    <mergeCell ref="A107:B107"/>
    <mergeCell ref="F107:G107"/>
    <mergeCell ref="D36:D37"/>
    <mergeCell ref="E36:E37"/>
    <mergeCell ref="F36:F37"/>
    <mergeCell ref="C70:E70"/>
    <mergeCell ref="E75:E76"/>
    <mergeCell ref="A70:B70"/>
    <mergeCell ref="A147:G147"/>
    <mergeCell ref="A103:B103"/>
    <mergeCell ref="F177:G177"/>
    <mergeCell ref="A180:B180"/>
    <mergeCell ref="E112:E113"/>
    <mergeCell ref="C103:E103"/>
    <mergeCell ref="A177:B177"/>
    <mergeCell ref="A149:C150"/>
    <mergeCell ref="D149:D150"/>
    <mergeCell ref="F149:F150"/>
    <mergeCell ref="A260:C261"/>
    <mergeCell ref="D260:D261"/>
    <mergeCell ref="F180:G180"/>
    <mergeCell ref="C177:E177"/>
    <mergeCell ref="F260:F261"/>
    <mergeCell ref="G260:G261"/>
    <mergeCell ref="E260:E261"/>
    <mergeCell ref="C255:E255"/>
    <mergeCell ref="A255:B255"/>
    <mergeCell ref="F255:G255"/>
    <mergeCell ref="A258:G258"/>
    <mergeCell ref="C106:E106"/>
    <mergeCell ref="C107:E107"/>
    <mergeCell ref="F251:G251"/>
    <mergeCell ref="C214:E214"/>
    <mergeCell ref="G223:G224"/>
    <mergeCell ref="A221:G221"/>
    <mergeCell ref="C180:E180"/>
    <mergeCell ref="A251:B251"/>
    <mergeCell ref="A254:B254"/>
    <mergeCell ref="F254:G254"/>
    <mergeCell ref="C254:E254"/>
    <mergeCell ref="C251:E251"/>
    <mergeCell ref="F214:G214"/>
    <mergeCell ref="E223:E224"/>
    <mergeCell ref="C218:E218"/>
    <mergeCell ref="A223:C224"/>
    <mergeCell ref="D223:D224"/>
    <mergeCell ref="F223:F224"/>
    <mergeCell ref="A214:B214"/>
    <mergeCell ref="A181:B181"/>
    <mergeCell ref="G186:G187"/>
    <mergeCell ref="E186:E187"/>
    <mergeCell ref="F186:F187"/>
    <mergeCell ref="D186:D187"/>
    <mergeCell ref="C181:E181"/>
    <mergeCell ref="F181:G181"/>
    <mergeCell ref="A143:B143"/>
    <mergeCell ref="F140:G140"/>
    <mergeCell ref="F143:G143"/>
    <mergeCell ref="A140:B140"/>
    <mergeCell ref="C140:E140"/>
    <mergeCell ref="F144:G144"/>
    <mergeCell ref="C144:E144"/>
    <mergeCell ref="C143:E143"/>
    <mergeCell ref="A112:C113"/>
    <mergeCell ref="D112:D113"/>
    <mergeCell ref="F112:F113"/>
    <mergeCell ref="G112:G113"/>
    <mergeCell ref="F70:G70"/>
    <mergeCell ref="A73:G73"/>
    <mergeCell ref="A75:C76"/>
    <mergeCell ref="D75:D76"/>
    <mergeCell ref="F75:F76"/>
    <mergeCell ref="G75:G76"/>
    <mergeCell ref="A110:G110"/>
    <mergeCell ref="A66:B66"/>
    <mergeCell ref="F66:G66"/>
    <mergeCell ref="A69:B69"/>
    <mergeCell ref="F69:G69"/>
    <mergeCell ref="C66:E66"/>
    <mergeCell ref="C69:E69"/>
    <mergeCell ref="F103:G103"/>
    <mergeCell ref="A106:B106"/>
    <mergeCell ref="F106:G106"/>
    <mergeCell ref="A3:G3"/>
    <mergeCell ref="A5:C6"/>
    <mergeCell ref="D5:D6"/>
    <mergeCell ref="F5:F6"/>
    <mergeCell ref="G5:G6"/>
    <mergeCell ref="E5:E6"/>
    <mergeCell ref="A218:B218"/>
    <mergeCell ref="F218:G218"/>
    <mergeCell ref="A217:B217"/>
    <mergeCell ref="F217:G217"/>
    <mergeCell ref="C217:E217"/>
    <mergeCell ref="A144:B144"/>
    <mergeCell ref="G149:G150"/>
    <mergeCell ref="E149:E150"/>
    <mergeCell ref="A184:G184"/>
    <mergeCell ref="A186:C187"/>
    <mergeCell ref="A292:B292"/>
    <mergeCell ref="F292:G292"/>
    <mergeCell ref="A288:B288"/>
    <mergeCell ref="F288:G288"/>
    <mergeCell ref="A291:B291"/>
    <mergeCell ref="F291:G291"/>
    <mergeCell ref="C288:E288"/>
    <mergeCell ref="C291:E291"/>
    <mergeCell ref="C292:E292"/>
    <mergeCell ref="A295:G295"/>
    <mergeCell ref="A297:C298"/>
    <mergeCell ref="D297:D298"/>
    <mergeCell ref="E297:E298"/>
    <mergeCell ref="F297:F298"/>
    <mergeCell ref="G297:G298"/>
    <mergeCell ref="A325:B325"/>
    <mergeCell ref="C325:E325"/>
    <mergeCell ref="F325:G325"/>
    <mergeCell ref="A328:B328"/>
    <mergeCell ref="C328:E328"/>
    <mergeCell ref="F328:G328"/>
    <mergeCell ref="F334:F335"/>
    <mergeCell ref="A329:B329"/>
    <mergeCell ref="C329:E329"/>
    <mergeCell ref="F329:G329"/>
    <mergeCell ref="A332:G332"/>
    <mergeCell ref="G334:G335"/>
    <mergeCell ref="A334:C335"/>
    <mergeCell ref="D334:D335"/>
    <mergeCell ref="E334:E335"/>
    <mergeCell ref="A366:B366"/>
    <mergeCell ref="C366:E366"/>
    <mergeCell ref="F366:G366"/>
    <mergeCell ref="A362:B362"/>
    <mergeCell ref="C362:E362"/>
    <mergeCell ref="F362:G362"/>
    <mergeCell ref="A365:B365"/>
    <mergeCell ref="C365:E365"/>
    <mergeCell ref="F365:G365"/>
  </mergeCells>
  <printOptions/>
  <pageMargins left="0.590551181102362" right="0.196850393700787" top="0.5" bottom="0.5" header="0.511811023622047" footer="0.511811023622047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1"/>
  <dimension ref="A1:E60"/>
  <sheetViews>
    <sheetView view="pageBreakPreview" zoomScaleSheetLayoutView="100" zoomScalePageLayoutView="0" workbookViewId="0" topLeftCell="A16">
      <selection activeCell="F4" sqref="F4"/>
    </sheetView>
  </sheetViews>
  <sheetFormatPr defaultColWidth="20.7109375" defaultRowHeight="21.75" customHeight="1"/>
  <cols>
    <col min="1" max="1" width="8.7109375" style="116" customWidth="1"/>
    <col min="2" max="2" width="37.7109375" style="116" customWidth="1"/>
    <col min="3" max="3" width="9.140625" style="116" customWidth="1"/>
    <col min="4" max="4" width="15.421875" style="116" customWidth="1"/>
    <col min="5" max="5" width="14.8515625" style="116" customWidth="1"/>
    <col min="6" max="16384" width="20.7109375" style="85" customWidth="1"/>
  </cols>
  <sheetData>
    <row r="1" spans="1:5" ht="21.75" customHeight="1">
      <c r="A1" s="432" t="s">
        <v>256</v>
      </c>
      <c r="B1" s="432"/>
      <c r="C1" s="432"/>
      <c r="D1" s="432"/>
      <c r="E1" s="432"/>
    </row>
    <row r="2" spans="1:5" ht="21.75" customHeight="1">
      <c r="A2" s="432" t="s">
        <v>408</v>
      </c>
      <c r="B2" s="432"/>
      <c r="C2" s="432"/>
      <c r="D2" s="432"/>
      <c r="E2" s="432"/>
    </row>
    <row r="3" spans="1:5" ht="21.75" customHeight="1">
      <c r="A3" s="432" t="s">
        <v>482</v>
      </c>
      <c r="B3" s="432"/>
      <c r="C3" s="432"/>
      <c r="D3" s="432"/>
      <c r="E3" s="432"/>
    </row>
    <row r="4" spans="1:5" ht="21.75" customHeight="1">
      <c r="A4" s="214"/>
      <c r="B4" s="214"/>
      <c r="C4" s="214"/>
      <c r="D4" s="214"/>
      <c r="E4" s="214"/>
    </row>
    <row r="5" spans="1:5" ht="21.75" customHeight="1">
      <c r="A5" s="433" t="s">
        <v>350</v>
      </c>
      <c r="B5" s="434"/>
      <c r="C5" s="433" t="s">
        <v>351</v>
      </c>
      <c r="D5" s="433" t="s">
        <v>352</v>
      </c>
      <c r="E5" s="437" t="s">
        <v>353</v>
      </c>
    </row>
    <row r="6" spans="1:5" ht="15.75" customHeight="1">
      <c r="A6" s="435"/>
      <c r="B6" s="436"/>
      <c r="C6" s="435"/>
      <c r="D6" s="435"/>
      <c r="E6" s="438"/>
    </row>
    <row r="7" spans="1:5" ht="21.75" customHeight="1">
      <c r="A7" s="184" t="s">
        <v>397</v>
      </c>
      <c r="B7" s="185"/>
      <c r="C7" s="186" t="s">
        <v>75</v>
      </c>
      <c r="D7" s="183">
        <v>90602.66</v>
      </c>
      <c r="E7" s="183"/>
    </row>
    <row r="8" spans="1:5" ht="21.75" customHeight="1">
      <c r="A8" s="22" t="s">
        <v>371</v>
      </c>
      <c r="B8" s="187"/>
      <c r="C8" s="188" t="s">
        <v>76</v>
      </c>
      <c r="D8" s="131">
        <v>12452.82</v>
      </c>
      <c r="E8" s="131"/>
    </row>
    <row r="9" spans="1:5" ht="21.75" customHeight="1">
      <c r="A9" s="22" t="s">
        <v>373</v>
      </c>
      <c r="B9" s="189"/>
      <c r="C9" s="188" t="s">
        <v>77</v>
      </c>
      <c r="D9" s="131">
        <v>23652</v>
      </c>
      <c r="E9" s="131"/>
    </row>
    <row r="10" spans="1:5" ht="21.75" customHeight="1">
      <c r="A10" s="22" t="s">
        <v>398</v>
      </c>
      <c r="B10" s="189"/>
      <c r="C10" s="188" t="s">
        <v>78</v>
      </c>
      <c r="D10" s="190">
        <v>312</v>
      </c>
      <c r="E10" s="131"/>
    </row>
    <row r="11" spans="1:5" ht="21.75" customHeight="1">
      <c r="A11" s="22" t="s">
        <v>399</v>
      </c>
      <c r="B11" s="191"/>
      <c r="C11" s="188" t="s">
        <v>79</v>
      </c>
      <c r="D11" s="190">
        <v>36430</v>
      </c>
      <c r="E11" s="131"/>
    </row>
    <row r="12" spans="1:5" ht="21.75" customHeight="1">
      <c r="A12" s="22" t="s">
        <v>267</v>
      </c>
      <c r="B12" s="191"/>
      <c r="C12" s="188" t="s">
        <v>80</v>
      </c>
      <c r="D12" s="190">
        <v>3500</v>
      </c>
      <c r="E12" s="131"/>
    </row>
    <row r="13" spans="1:5" ht="21.75" customHeight="1">
      <c r="A13" s="22" t="s">
        <v>487</v>
      </c>
      <c r="B13" s="191"/>
      <c r="C13" s="188" t="s">
        <v>488</v>
      </c>
      <c r="D13" s="190">
        <v>360</v>
      </c>
      <c r="E13" s="131"/>
    </row>
    <row r="14" spans="1:5" ht="21.75" customHeight="1">
      <c r="A14" s="22" t="s">
        <v>400</v>
      </c>
      <c r="B14" s="191"/>
      <c r="C14" s="188" t="s">
        <v>81</v>
      </c>
      <c r="D14" s="131">
        <v>1430</v>
      </c>
      <c r="E14" s="131"/>
    </row>
    <row r="15" spans="1:5" ht="21.75" customHeight="1">
      <c r="A15" s="22" t="s">
        <v>286</v>
      </c>
      <c r="B15" s="191"/>
      <c r="C15" s="188" t="s">
        <v>82</v>
      </c>
      <c r="D15" s="131">
        <v>480</v>
      </c>
      <c r="E15" s="131"/>
    </row>
    <row r="16" spans="1:5" ht="21.75" customHeight="1">
      <c r="A16" s="22" t="s">
        <v>401</v>
      </c>
      <c r="B16" s="191"/>
      <c r="C16" s="188" t="s">
        <v>445</v>
      </c>
      <c r="D16" s="131">
        <v>11700</v>
      </c>
      <c r="E16" s="131"/>
    </row>
    <row r="17" spans="1:5" ht="21.75" customHeight="1">
      <c r="A17" s="22" t="s">
        <v>489</v>
      </c>
      <c r="B17" s="191"/>
      <c r="C17" s="188" t="s">
        <v>490</v>
      </c>
      <c r="D17" s="131">
        <v>4542</v>
      </c>
      <c r="E17" s="131"/>
    </row>
    <row r="18" spans="1:5" ht="21.75" customHeight="1">
      <c r="A18" s="22" t="s">
        <v>3</v>
      </c>
      <c r="B18" s="187"/>
      <c r="C18" s="188" t="s">
        <v>83</v>
      </c>
      <c r="D18" s="131">
        <v>120</v>
      </c>
      <c r="E18" s="131"/>
    </row>
    <row r="19" spans="1:5" ht="21.75" customHeight="1">
      <c r="A19" s="22" t="s">
        <v>402</v>
      </c>
      <c r="B19" s="187"/>
      <c r="C19" s="188" t="s">
        <v>84</v>
      </c>
      <c r="D19" s="131">
        <v>7080</v>
      </c>
      <c r="E19" s="131"/>
    </row>
    <row r="20" spans="1:5" ht="21.75" customHeight="1">
      <c r="A20" s="192" t="s">
        <v>428</v>
      </c>
      <c r="B20" s="187"/>
      <c r="C20" s="188" t="s">
        <v>85</v>
      </c>
      <c r="D20" s="131">
        <v>8750</v>
      </c>
      <c r="E20" s="131"/>
    </row>
    <row r="21" spans="1:5" ht="21.75" customHeight="1">
      <c r="A21" s="192" t="s">
        <v>491</v>
      </c>
      <c r="B21" s="187"/>
      <c r="C21" s="188" t="s">
        <v>493</v>
      </c>
      <c r="D21" s="131">
        <v>6100</v>
      </c>
      <c r="E21" s="131"/>
    </row>
    <row r="22" spans="1:5" ht="21.75" customHeight="1">
      <c r="A22" s="192" t="s">
        <v>492</v>
      </c>
      <c r="B22" s="187"/>
      <c r="C22" s="188"/>
      <c r="D22" s="131"/>
      <c r="E22" s="131"/>
    </row>
    <row r="23" spans="1:5" ht="21.75" customHeight="1">
      <c r="A23" s="192" t="s">
        <v>429</v>
      </c>
      <c r="B23" s="193"/>
      <c r="C23" s="188" t="s">
        <v>86</v>
      </c>
      <c r="D23" s="131">
        <v>71353.31</v>
      </c>
      <c r="E23" s="131"/>
    </row>
    <row r="24" spans="1:5" ht="21.75" customHeight="1">
      <c r="A24" s="192" t="s">
        <v>458</v>
      </c>
      <c r="B24" s="193"/>
      <c r="C24" s="188" t="s">
        <v>86</v>
      </c>
      <c r="D24" s="131">
        <v>27445.17</v>
      </c>
      <c r="E24" s="131"/>
    </row>
    <row r="25" spans="1:5" ht="21.75" customHeight="1">
      <c r="A25" s="192" t="s">
        <v>494</v>
      </c>
      <c r="B25" s="193"/>
      <c r="C25" s="188" t="s">
        <v>495</v>
      </c>
      <c r="D25" s="131">
        <v>109.1</v>
      </c>
      <c r="E25" s="131"/>
    </row>
    <row r="26" spans="1:5" ht="21.75" customHeight="1">
      <c r="A26" s="192" t="s">
        <v>403</v>
      </c>
      <c r="B26" s="194"/>
      <c r="C26" s="188" t="s">
        <v>87</v>
      </c>
      <c r="D26" s="131">
        <v>21000</v>
      </c>
      <c r="E26" s="131"/>
    </row>
    <row r="27" spans="1:5" ht="21.75" customHeight="1">
      <c r="A27" s="192" t="s">
        <v>268</v>
      </c>
      <c r="B27" s="194"/>
      <c r="C27" s="188" t="s">
        <v>88</v>
      </c>
      <c r="D27" s="131">
        <v>168</v>
      </c>
      <c r="E27" s="131"/>
    </row>
    <row r="28" spans="1:5" ht="21.75" customHeight="1">
      <c r="A28" s="192" t="s">
        <v>8</v>
      </c>
      <c r="B28" s="193"/>
      <c r="C28" s="188" t="s">
        <v>89</v>
      </c>
      <c r="D28" s="131">
        <v>16760</v>
      </c>
      <c r="E28" s="131"/>
    </row>
    <row r="29" spans="1:5" ht="21.75" customHeight="1">
      <c r="A29" s="192" t="s">
        <v>497</v>
      </c>
      <c r="B29" s="193"/>
      <c r="C29" s="188" t="s">
        <v>496</v>
      </c>
      <c r="D29" s="131">
        <v>555018.05</v>
      </c>
      <c r="E29" s="131"/>
    </row>
    <row r="30" spans="1:5" ht="21.75" customHeight="1">
      <c r="A30" s="192" t="s">
        <v>9</v>
      </c>
      <c r="B30" s="193"/>
      <c r="C30" s="188" t="s">
        <v>440</v>
      </c>
      <c r="D30" s="131">
        <v>1266190.61</v>
      </c>
      <c r="E30" s="131"/>
    </row>
    <row r="31" spans="1:5" ht="21.75" customHeight="1">
      <c r="A31" s="192" t="s">
        <v>10</v>
      </c>
      <c r="B31" s="194"/>
      <c r="C31" s="188" t="s">
        <v>441</v>
      </c>
      <c r="D31" s="131">
        <v>12839015.99</v>
      </c>
      <c r="E31" s="131"/>
    </row>
    <row r="32" spans="1:5" ht="21.75" customHeight="1">
      <c r="A32" s="22" t="s">
        <v>404</v>
      </c>
      <c r="B32" s="194"/>
      <c r="C32" s="188" t="s">
        <v>442</v>
      </c>
      <c r="D32" s="131">
        <v>75715.59</v>
      </c>
      <c r="E32" s="131"/>
    </row>
    <row r="33" spans="1:5" ht="21.75" customHeight="1">
      <c r="A33" s="22" t="s">
        <v>405</v>
      </c>
      <c r="B33" s="187"/>
      <c r="C33" s="188" t="s">
        <v>90</v>
      </c>
      <c r="D33" s="131">
        <v>583782.61</v>
      </c>
      <c r="E33" s="131"/>
    </row>
    <row r="34" spans="1:5" ht="21.75" customHeight="1">
      <c r="A34" s="22" t="s">
        <v>406</v>
      </c>
      <c r="B34" s="187"/>
      <c r="C34" s="188" t="s">
        <v>443</v>
      </c>
      <c r="D34" s="131">
        <v>1255721.19</v>
      </c>
      <c r="E34" s="131"/>
    </row>
    <row r="35" spans="1:5" ht="21.75" customHeight="1">
      <c r="A35" s="203" t="s">
        <v>498</v>
      </c>
      <c r="B35" s="204"/>
      <c r="C35" s="205" t="s">
        <v>443</v>
      </c>
      <c r="D35" s="206">
        <v>679</v>
      </c>
      <c r="E35" s="206"/>
    </row>
    <row r="36" spans="1:5" ht="21.75" customHeight="1">
      <c r="A36" s="184" t="s">
        <v>391</v>
      </c>
      <c r="B36" s="247"/>
      <c r="C36" s="186" t="s">
        <v>444</v>
      </c>
      <c r="D36" s="183">
        <v>32066.48</v>
      </c>
      <c r="E36" s="183"/>
    </row>
    <row r="37" spans="1:5" ht="21.75" customHeight="1">
      <c r="A37" s="22" t="s">
        <v>393</v>
      </c>
      <c r="B37" s="187"/>
      <c r="C37" s="195">
        <v>421013</v>
      </c>
      <c r="D37" s="196">
        <v>19808.85</v>
      </c>
      <c r="E37" s="197"/>
    </row>
    <row r="38" spans="1:5" ht="21.75" customHeight="1">
      <c r="A38" s="22" t="s">
        <v>5</v>
      </c>
      <c r="B38" s="187"/>
      <c r="C38" s="188" t="s">
        <v>91</v>
      </c>
      <c r="D38" s="131">
        <v>217192</v>
      </c>
      <c r="E38" s="131"/>
    </row>
    <row r="39" spans="1:5" ht="21.75" customHeight="1">
      <c r="A39" s="19" t="s">
        <v>430</v>
      </c>
      <c r="B39" s="202"/>
      <c r="C39" s="188" t="s">
        <v>92</v>
      </c>
      <c r="D39" s="131">
        <v>7788147</v>
      </c>
      <c r="E39" s="131"/>
    </row>
    <row r="40" spans="1:5" ht="21.75" customHeight="1">
      <c r="A40" s="22" t="s">
        <v>499</v>
      </c>
      <c r="B40" s="187"/>
      <c r="C40" s="188" t="s">
        <v>93</v>
      </c>
      <c r="D40" s="131">
        <v>2939500</v>
      </c>
      <c r="E40" s="131"/>
    </row>
    <row r="41" spans="1:5" ht="21.75" customHeight="1">
      <c r="A41" s="22"/>
      <c r="B41" s="198" t="s">
        <v>74</v>
      </c>
      <c r="C41" s="199" t="s">
        <v>96</v>
      </c>
      <c r="D41" s="200"/>
      <c r="E41" s="131">
        <v>3931392.46</v>
      </c>
    </row>
    <row r="42" spans="1:5" ht="21.75" customHeight="1">
      <c r="A42" s="22"/>
      <c r="B42" s="201" t="s">
        <v>484</v>
      </c>
      <c r="C42" s="199" t="s">
        <v>431</v>
      </c>
      <c r="D42" s="200"/>
      <c r="E42" s="131">
        <v>4113795.03</v>
      </c>
    </row>
    <row r="43" spans="1:5" ht="21.75" customHeight="1">
      <c r="A43" s="22"/>
      <c r="B43" s="201" t="s">
        <v>483</v>
      </c>
      <c r="C43" s="199" t="s">
        <v>432</v>
      </c>
      <c r="D43" s="200"/>
      <c r="E43" s="131">
        <v>356670</v>
      </c>
    </row>
    <row r="44" spans="1:5" ht="21.75" customHeight="1">
      <c r="A44" s="22"/>
      <c r="B44" s="201" t="s">
        <v>500</v>
      </c>
      <c r="C44" s="199" t="s">
        <v>485</v>
      </c>
      <c r="D44" s="200"/>
      <c r="E44" s="131">
        <v>3074860</v>
      </c>
    </row>
    <row r="45" spans="1:5" ht="21.75" customHeight="1">
      <c r="A45" s="22"/>
      <c r="B45" s="201" t="s">
        <v>343</v>
      </c>
      <c r="C45" s="199" t="s">
        <v>433</v>
      </c>
      <c r="D45" s="200"/>
      <c r="E45" s="131">
        <v>139832</v>
      </c>
    </row>
    <row r="46" spans="1:5" ht="21.75" customHeight="1">
      <c r="A46" s="22"/>
      <c r="B46" s="201" t="s">
        <v>501</v>
      </c>
      <c r="C46" s="199" t="s">
        <v>434</v>
      </c>
      <c r="D46" s="200"/>
      <c r="E46" s="131">
        <v>1774027.2</v>
      </c>
    </row>
    <row r="47" spans="1:5" ht="21.75" customHeight="1">
      <c r="A47" s="22"/>
      <c r="B47" s="201" t="s">
        <v>502</v>
      </c>
      <c r="C47" s="199" t="s">
        <v>435</v>
      </c>
      <c r="D47" s="200"/>
      <c r="E47" s="131">
        <v>1828359.26</v>
      </c>
    </row>
    <row r="48" spans="1:5" ht="21.75" customHeight="1">
      <c r="A48" s="22"/>
      <c r="B48" s="201" t="s">
        <v>364</v>
      </c>
      <c r="C48" s="199" t="s">
        <v>436</v>
      </c>
      <c r="D48" s="200"/>
      <c r="E48" s="131">
        <v>382075.99</v>
      </c>
    </row>
    <row r="49" spans="1:5" ht="21.75" customHeight="1">
      <c r="A49" s="22"/>
      <c r="B49" s="201" t="s">
        <v>459</v>
      </c>
      <c r="C49" s="199" t="s">
        <v>439</v>
      </c>
      <c r="D49" s="200"/>
      <c r="E49" s="131">
        <v>1087208.95</v>
      </c>
    </row>
    <row r="50" spans="1:5" ht="21.75" customHeight="1">
      <c r="A50" s="22"/>
      <c r="B50" s="201" t="s">
        <v>344</v>
      </c>
      <c r="C50" s="199" t="s">
        <v>437</v>
      </c>
      <c r="D50" s="200"/>
      <c r="E50" s="131">
        <v>426330</v>
      </c>
    </row>
    <row r="51" spans="1:5" ht="21.75" customHeight="1">
      <c r="A51" s="22"/>
      <c r="B51" s="201" t="s">
        <v>503</v>
      </c>
      <c r="C51" s="199" t="s">
        <v>438</v>
      </c>
      <c r="D51" s="200"/>
      <c r="E51" s="131">
        <v>5175700</v>
      </c>
    </row>
    <row r="52" spans="1:5" ht="21.75" customHeight="1">
      <c r="A52" s="22"/>
      <c r="B52" s="201" t="s">
        <v>356</v>
      </c>
      <c r="C52" s="199" t="s">
        <v>94</v>
      </c>
      <c r="D52" s="200"/>
      <c r="E52" s="131">
        <v>5626933.54</v>
      </c>
    </row>
    <row r="53" spans="1:5" ht="21.75" customHeight="1" thickBot="1">
      <c r="A53" s="430" t="s">
        <v>318</v>
      </c>
      <c r="B53" s="431"/>
      <c r="C53" s="179"/>
      <c r="D53" s="207">
        <f>SUM(D7:D52)</f>
        <v>27917184.430000003</v>
      </c>
      <c r="E53" s="207">
        <f>SUM(E41:E52)</f>
        <v>27917184.43</v>
      </c>
    </row>
    <row r="54" ht="21.75" customHeight="1" thickTop="1"/>
    <row r="58" ht="21.75" customHeight="1">
      <c r="B58" s="120"/>
    </row>
    <row r="59" ht="21.75" customHeight="1">
      <c r="B59" s="120"/>
    </row>
    <row r="60" ht="21.75" customHeight="1">
      <c r="B60" s="120"/>
    </row>
  </sheetData>
  <sheetProtection/>
  <mergeCells count="8">
    <mergeCell ref="A53:B53"/>
    <mergeCell ref="A1:E1"/>
    <mergeCell ref="A2:E2"/>
    <mergeCell ref="A3:E3"/>
    <mergeCell ref="A5:B6"/>
    <mergeCell ref="C5:C6"/>
    <mergeCell ref="D5:D6"/>
    <mergeCell ref="E5:E6"/>
  </mergeCells>
  <printOptions/>
  <pageMargins left="0.7874015748031497" right="0.7874015748031497" top="0.5118110236220472" bottom="0.5118110236220472" header="0.5118110236220472" footer="0.5118110236220472"/>
  <pageSetup horizontalDpi="180" verticalDpi="18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8"/>
  <dimension ref="A1:D22"/>
  <sheetViews>
    <sheetView view="pageBreakPreview" zoomScaleSheetLayoutView="100" zoomScalePageLayoutView="0" workbookViewId="0" topLeftCell="A19">
      <selection activeCell="E7" sqref="E7"/>
    </sheetView>
  </sheetViews>
  <sheetFormatPr defaultColWidth="20.7109375" defaultRowHeight="21.75" customHeight="1"/>
  <cols>
    <col min="1" max="1" width="47.421875" style="115" customWidth="1"/>
    <col min="2" max="2" width="9.8515625" style="241" customWidth="1"/>
    <col min="3" max="3" width="16.421875" style="246" customWidth="1"/>
    <col min="4" max="4" width="16.140625" style="115" customWidth="1"/>
    <col min="5" max="16384" width="20.7109375" style="85" customWidth="1"/>
  </cols>
  <sheetData>
    <row r="1" spans="1:4" ht="21.75" customHeight="1">
      <c r="A1" s="432" t="s">
        <v>256</v>
      </c>
      <c r="B1" s="432"/>
      <c r="C1" s="432"/>
      <c r="D1" s="432"/>
    </row>
    <row r="2" spans="1:4" ht="21.75" customHeight="1">
      <c r="A2" s="432" t="s">
        <v>396</v>
      </c>
      <c r="B2" s="432"/>
      <c r="C2" s="432"/>
      <c r="D2" s="432"/>
    </row>
    <row r="3" spans="1:4" ht="21.75" customHeight="1">
      <c r="A3" s="432" t="s">
        <v>482</v>
      </c>
      <c r="B3" s="432"/>
      <c r="C3" s="432"/>
      <c r="D3" s="432"/>
    </row>
    <row r="4" spans="1:4" ht="21.75" customHeight="1">
      <c r="A4" s="439" t="s">
        <v>350</v>
      </c>
      <c r="B4" s="441" t="s">
        <v>351</v>
      </c>
      <c r="C4" s="443" t="s">
        <v>352</v>
      </c>
      <c r="D4" s="439" t="s">
        <v>353</v>
      </c>
    </row>
    <row r="5" spans="1:4" ht="14.25" customHeight="1">
      <c r="A5" s="440"/>
      <c r="B5" s="442"/>
      <c r="C5" s="444"/>
      <c r="D5" s="440"/>
    </row>
    <row r="6" spans="1:4" ht="21.75" customHeight="1">
      <c r="A6" s="236" t="s">
        <v>259</v>
      </c>
      <c r="B6" s="237" t="s">
        <v>98</v>
      </c>
      <c r="C6" s="242">
        <v>16650</v>
      </c>
      <c r="D6" s="235"/>
    </row>
    <row r="7" spans="1:4" ht="21.75" customHeight="1">
      <c r="A7" s="234" t="s">
        <v>534</v>
      </c>
      <c r="B7" s="61">
        <v>111203</v>
      </c>
      <c r="C7" s="243">
        <v>8428.82</v>
      </c>
      <c r="D7" s="61"/>
    </row>
    <row r="8" spans="1:4" ht="21.75" customHeight="1">
      <c r="A8" s="234" t="s">
        <v>535</v>
      </c>
      <c r="B8" s="61">
        <v>111201</v>
      </c>
      <c r="C8" s="243">
        <v>2390207.03</v>
      </c>
      <c r="D8" s="61"/>
    </row>
    <row r="9" spans="1:4" ht="21.75" customHeight="1">
      <c r="A9" s="22" t="s">
        <v>536</v>
      </c>
      <c r="B9" s="61">
        <v>111201</v>
      </c>
      <c r="C9" s="243">
        <v>5852.75</v>
      </c>
      <c r="D9" s="62"/>
    </row>
    <row r="10" spans="1:4" ht="21.75" customHeight="1">
      <c r="A10" s="22" t="s">
        <v>537</v>
      </c>
      <c r="B10" s="61">
        <v>111201</v>
      </c>
      <c r="C10" s="243">
        <v>11851315.65</v>
      </c>
      <c r="D10" s="62"/>
    </row>
    <row r="11" spans="1:4" ht="21.75" customHeight="1">
      <c r="A11" s="22" t="s">
        <v>538</v>
      </c>
      <c r="B11" s="61">
        <v>111202</v>
      </c>
      <c r="C11" s="243">
        <v>1200488.44</v>
      </c>
      <c r="D11" s="62"/>
    </row>
    <row r="12" spans="1:4" ht="21.75" customHeight="1">
      <c r="A12" s="238" t="s">
        <v>264</v>
      </c>
      <c r="B12" s="199" t="s">
        <v>102</v>
      </c>
      <c r="C12" s="243">
        <v>3194872.2</v>
      </c>
      <c r="D12" s="131"/>
    </row>
    <row r="13" spans="1:4" ht="21.75" customHeight="1">
      <c r="A13" s="22" t="s">
        <v>539</v>
      </c>
      <c r="B13" s="61">
        <v>113200</v>
      </c>
      <c r="C13" s="243">
        <v>7550000</v>
      </c>
      <c r="D13" s="131"/>
    </row>
    <row r="14" spans="1:4" ht="21.75" customHeight="1">
      <c r="A14" s="238" t="s">
        <v>257</v>
      </c>
      <c r="B14" s="199" t="s">
        <v>99</v>
      </c>
      <c r="C14" s="243">
        <v>3750</v>
      </c>
      <c r="D14" s="131"/>
    </row>
    <row r="15" spans="1:4" ht="21.75" customHeight="1">
      <c r="A15" s="238" t="s">
        <v>258</v>
      </c>
      <c r="B15" s="199" t="s">
        <v>100</v>
      </c>
      <c r="C15" s="243">
        <v>7570.62</v>
      </c>
      <c r="D15" s="131"/>
    </row>
    <row r="16" spans="1:4" ht="21.75" customHeight="1">
      <c r="A16" s="238" t="s">
        <v>105</v>
      </c>
      <c r="B16" s="199" t="s">
        <v>101</v>
      </c>
      <c r="C16" s="243">
        <v>4072</v>
      </c>
      <c r="D16" s="131"/>
    </row>
    <row r="17" spans="1:4" ht="21.75" customHeight="1">
      <c r="A17" s="192" t="s">
        <v>540</v>
      </c>
      <c r="B17" s="199" t="s">
        <v>103</v>
      </c>
      <c r="C17" s="243"/>
      <c r="D17" s="131">
        <v>667006.6</v>
      </c>
    </row>
    <row r="18" spans="1:4" ht="21.75" customHeight="1">
      <c r="A18" s="22" t="s">
        <v>541</v>
      </c>
      <c r="B18" s="61">
        <v>212000</v>
      </c>
      <c r="C18" s="243"/>
      <c r="D18" s="131">
        <v>7550000</v>
      </c>
    </row>
    <row r="19" spans="1:4" ht="21.75" customHeight="1">
      <c r="A19" s="192" t="s">
        <v>542</v>
      </c>
      <c r="B19" s="199" t="s">
        <v>426</v>
      </c>
      <c r="C19" s="243"/>
      <c r="D19" s="131">
        <v>1388000</v>
      </c>
    </row>
    <row r="20" spans="1:4" ht="21.75" customHeight="1">
      <c r="A20" s="192" t="s">
        <v>543</v>
      </c>
      <c r="B20" s="199" t="s">
        <v>94</v>
      </c>
      <c r="C20" s="243"/>
      <c r="D20" s="131">
        <v>11783396.95</v>
      </c>
    </row>
    <row r="21" spans="1:4" ht="21.75" customHeight="1">
      <c r="A21" s="239" t="s">
        <v>414</v>
      </c>
      <c r="B21" s="240" t="s">
        <v>95</v>
      </c>
      <c r="C21" s="244"/>
      <c r="D21" s="206">
        <v>4844803.96</v>
      </c>
    </row>
    <row r="22" spans="1:4" ht="21.75" customHeight="1" thickBot="1">
      <c r="A22" s="213" t="s">
        <v>318</v>
      </c>
      <c r="B22" s="179"/>
      <c r="C22" s="245">
        <f>SUM(C6:C21)</f>
        <v>26233207.51</v>
      </c>
      <c r="D22" s="248">
        <f>SUM(D17:D21)</f>
        <v>26233207.509999998</v>
      </c>
    </row>
    <row r="23" ht="21.75" customHeight="1" thickTop="1"/>
    <row r="39" ht="13.5" customHeight="1"/>
    <row r="40" ht="16.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</sheetData>
  <sheetProtection/>
  <mergeCells count="7">
    <mergeCell ref="A1:D1"/>
    <mergeCell ref="A2:D2"/>
    <mergeCell ref="A3:D3"/>
    <mergeCell ref="A4:A5"/>
    <mergeCell ref="B4:B5"/>
    <mergeCell ref="C4:C5"/>
    <mergeCell ref="D4:D5"/>
  </mergeCells>
  <printOptions/>
  <pageMargins left="0.5905511811023623" right="0.5905511811023623" top="0.3937007874015748" bottom="0.3937007874015748" header="0.5118110236220472" footer="0.5118110236220472"/>
  <pageSetup horizontalDpi="180" verticalDpi="18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2" width="11.00390625" style="82" customWidth="1"/>
    <col min="3" max="3" width="11.00390625" style="335" customWidth="1"/>
    <col min="4" max="4" width="11.00390625" style="82" customWidth="1"/>
    <col min="5" max="5" width="11.00390625" style="335" customWidth="1"/>
    <col min="6" max="6" width="11.00390625" style="82" customWidth="1"/>
    <col min="7" max="7" width="11.00390625" style="335" customWidth="1"/>
    <col min="8" max="8" width="11.00390625" style="82" customWidth="1"/>
    <col min="9" max="9" width="11.00390625" style="335" customWidth="1"/>
    <col min="10" max="11" width="11.00390625" style="58" customWidth="1"/>
  </cols>
  <sheetData>
    <row r="1" spans="1:11" ht="18.75">
      <c r="A1" s="348" t="s">
        <v>641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</row>
    <row r="2" spans="1:11" ht="18.75">
      <c r="A2" s="348" t="s">
        <v>642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</row>
    <row r="3" spans="1:11" ht="18.75">
      <c r="A3" s="454" t="s">
        <v>486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</row>
    <row r="4" spans="1:11" s="117" customFormat="1" ht="18.75">
      <c r="A4" s="457" t="s">
        <v>643</v>
      </c>
      <c r="B4" s="445" t="s">
        <v>397</v>
      </c>
      <c r="C4" s="446"/>
      <c r="D4" s="445" t="s">
        <v>371</v>
      </c>
      <c r="E4" s="446"/>
      <c r="F4" s="445" t="s">
        <v>373</v>
      </c>
      <c r="G4" s="446"/>
      <c r="H4" s="445" t="s">
        <v>315</v>
      </c>
      <c r="I4" s="446"/>
      <c r="J4" s="459" t="s">
        <v>644</v>
      </c>
      <c r="K4" s="460"/>
    </row>
    <row r="5" spans="1:11" s="117" customFormat="1" ht="18.75">
      <c r="A5" s="458"/>
      <c r="B5" s="313" t="s">
        <v>646</v>
      </c>
      <c r="C5" s="334" t="s">
        <v>326</v>
      </c>
      <c r="D5" s="313" t="s">
        <v>646</v>
      </c>
      <c r="E5" s="334" t="s">
        <v>326</v>
      </c>
      <c r="F5" s="313" t="s">
        <v>646</v>
      </c>
      <c r="G5" s="334" t="s">
        <v>326</v>
      </c>
      <c r="H5" s="313" t="s">
        <v>646</v>
      </c>
      <c r="I5" s="334" t="s">
        <v>326</v>
      </c>
      <c r="J5" s="400" t="s">
        <v>645</v>
      </c>
      <c r="K5" s="401"/>
    </row>
    <row r="6" spans="1:11" ht="18.75">
      <c r="A6" s="338">
        <v>2554</v>
      </c>
      <c r="B6" s="338" t="s">
        <v>261</v>
      </c>
      <c r="C6" s="339">
        <v>0</v>
      </c>
      <c r="D6" s="338">
        <v>2</v>
      </c>
      <c r="E6" s="339">
        <v>198.08</v>
      </c>
      <c r="F6" s="338" t="s">
        <v>261</v>
      </c>
      <c r="G6" s="339">
        <v>0</v>
      </c>
      <c r="H6" s="338">
        <v>2</v>
      </c>
      <c r="I6" s="339">
        <v>198.08</v>
      </c>
      <c r="J6" s="455"/>
      <c r="K6" s="456"/>
    </row>
    <row r="7" spans="1:11" ht="18.75">
      <c r="A7" s="340">
        <v>2555</v>
      </c>
      <c r="B7" s="340" t="s">
        <v>261</v>
      </c>
      <c r="C7" s="341">
        <v>0</v>
      </c>
      <c r="D7" s="340">
        <v>45</v>
      </c>
      <c r="E7" s="341">
        <v>908.93</v>
      </c>
      <c r="F7" s="340" t="s">
        <v>261</v>
      </c>
      <c r="G7" s="341">
        <v>0</v>
      </c>
      <c r="H7" s="340">
        <v>45</v>
      </c>
      <c r="I7" s="341">
        <v>908.93</v>
      </c>
      <c r="J7" s="448"/>
      <c r="K7" s="449"/>
    </row>
    <row r="8" spans="1:11" ht="18.75">
      <c r="A8" s="340">
        <v>2556</v>
      </c>
      <c r="B8" s="340">
        <v>3</v>
      </c>
      <c r="C8" s="341">
        <v>900</v>
      </c>
      <c r="D8" s="340">
        <v>119</v>
      </c>
      <c r="E8" s="341">
        <v>1657.77</v>
      </c>
      <c r="F8" s="340">
        <v>3</v>
      </c>
      <c r="G8" s="341">
        <v>3472</v>
      </c>
      <c r="H8" s="340">
        <f>SUM(B8+D8+F8)</f>
        <v>125</v>
      </c>
      <c r="I8" s="341">
        <f>SUM(C8+E8+G8)</f>
        <v>6029.77</v>
      </c>
      <c r="J8" s="448"/>
      <c r="K8" s="449"/>
    </row>
    <row r="9" spans="1:11" ht="18.75">
      <c r="A9" s="340">
        <v>2557</v>
      </c>
      <c r="B9" s="340">
        <v>1</v>
      </c>
      <c r="C9" s="341">
        <v>550</v>
      </c>
      <c r="D9" s="340">
        <v>154</v>
      </c>
      <c r="E9" s="341">
        <v>1740.95</v>
      </c>
      <c r="F9" s="340">
        <v>1</v>
      </c>
      <c r="G9" s="341">
        <v>200</v>
      </c>
      <c r="H9" s="340">
        <v>156</v>
      </c>
      <c r="I9" s="341">
        <f>SUM(C9+E9+G9)</f>
        <v>2490.95</v>
      </c>
      <c r="J9" s="448"/>
      <c r="K9" s="449"/>
    </row>
    <row r="10" spans="1:11" ht="18.75">
      <c r="A10" s="340">
        <v>2558</v>
      </c>
      <c r="B10" s="340">
        <v>2</v>
      </c>
      <c r="C10" s="341">
        <v>850</v>
      </c>
      <c r="D10" s="340">
        <v>207</v>
      </c>
      <c r="E10" s="341">
        <v>2937.89</v>
      </c>
      <c r="F10" s="340">
        <v>1</v>
      </c>
      <c r="G10" s="341">
        <v>200</v>
      </c>
      <c r="H10" s="340">
        <v>210</v>
      </c>
      <c r="I10" s="341">
        <f>SUM(C10+E10+G10)</f>
        <v>3987.89</v>
      </c>
      <c r="J10" s="448"/>
      <c r="K10" s="449"/>
    </row>
    <row r="11" spans="1:11" ht="18.75">
      <c r="A11" s="340">
        <v>2559</v>
      </c>
      <c r="B11" s="340">
        <v>4</v>
      </c>
      <c r="C11" s="341">
        <v>1450</v>
      </c>
      <c r="D11" s="340">
        <v>4</v>
      </c>
      <c r="E11" s="341">
        <v>127</v>
      </c>
      <c r="F11" s="340">
        <v>1</v>
      </c>
      <c r="G11" s="341">
        <v>200</v>
      </c>
      <c r="H11" s="340">
        <v>9</v>
      </c>
      <c r="I11" s="341">
        <f>SUM(C11+E11+G11)</f>
        <v>1777</v>
      </c>
      <c r="J11" s="448"/>
      <c r="K11" s="449"/>
    </row>
    <row r="12" spans="1:11" ht="18.75">
      <c r="A12" s="342"/>
      <c r="B12" s="342"/>
      <c r="C12" s="343"/>
      <c r="D12" s="342"/>
      <c r="E12" s="343"/>
      <c r="F12" s="342"/>
      <c r="G12" s="343"/>
      <c r="H12" s="342"/>
      <c r="I12" s="343"/>
      <c r="J12" s="450"/>
      <c r="K12" s="451"/>
    </row>
    <row r="13" spans="1:11" s="121" customFormat="1" ht="18.75">
      <c r="A13" s="336" t="s">
        <v>318</v>
      </c>
      <c r="B13" s="336">
        <f>SUM(B8:B12)</f>
        <v>10</v>
      </c>
      <c r="C13" s="337">
        <f>SUM(C6:C12)</f>
        <v>3750</v>
      </c>
      <c r="D13" s="336">
        <f>SUM(D6:D12)</f>
        <v>531</v>
      </c>
      <c r="E13" s="337">
        <f>SUM(E6:E12)</f>
        <v>7570.619999999999</v>
      </c>
      <c r="F13" s="336">
        <f>SUM(F8:F12)</f>
        <v>6</v>
      </c>
      <c r="G13" s="337">
        <f>SUM(G6:G12)</f>
        <v>4072</v>
      </c>
      <c r="H13" s="336">
        <f>SUM(H6:H12)</f>
        <v>547</v>
      </c>
      <c r="I13" s="337">
        <f>SUM(I6:I12)</f>
        <v>15392.619999999999</v>
      </c>
      <c r="J13" s="452"/>
      <c r="K13" s="453"/>
    </row>
    <row r="16" spans="4:6" ht="18.75">
      <c r="D16" s="82" t="s">
        <v>647</v>
      </c>
      <c r="F16" s="82" t="s">
        <v>648</v>
      </c>
    </row>
    <row r="17" spans="4:6" ht="18.75">
      <c r="D17" s="447" t="s">
        <v>649</v>
      </c>
      <c r="E17" s="447"/>
      <c r="F17" s="447"/>
    </row>
    <row r="18" spans="4:6" ht="18.75">
      <c r="D18" s="447" t="s">
        <v>650</v>
      </c>
      <c r="E18" s="447"/>
      <c r="F18" s="447"/>
    </row>
  </sheetData>
  <sheetProtection/>
  <mergeCells count="20">
    <mergeCell ref="F4:G4"/>
    <mergeCell ref="D4:E4"/>
    <mergeCell ref="B4:C4"/>
    <mergeCell ref="A1:K1"/>
    <mergeCell ref="A2:K2"/>
    <mergeCell ref="A3:K3"/>
    <mergeCell ref="J6:K6"/>
    <mergeCell ref="J7:K7"/>
    <mergeCell ref="J8:K8"/>
    <mergeCell ref="A4:A5"/>
    <mergeCell ref="J4:K4"/>
    <mergeCell ref="J5:K5"/>
    <mergeCell ref="H4:I4"/>
    <mergeCell ref="D18:F18"/>
    <mergeCell ref="J9:K9"/>
    <mergeCell ref="J10:K10"/>
    <mergeCell ref="J11:K11"/>
    <mergeCell ref="J12:K12"/>
    <mergeCell ref="J13:K13"/>
    <mergeCell ref="D17:F17"/>
  </mergeCells>
  <printOptions/>
  <pageMargins left="1" right="1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H19"/>
  <sheetViews>
    <sheetView view="pageBreakPreview" zoomScaleSheetLayoutView="100" zoomScalePageLayoutView="0" workbookViewId="0" topLeftCell="A7">
      <selection activeCell="K14" sqref="K14"/>
    </sheetView>
  </sheetViews>
  <sheetFormatPr defaultColWidth="9.140625" defaultRowHeight="12.75"/>
  <cols>
    <col min="1" max="1" width="3.8515625" style="119" customWidth="1"/>
    <col min="2" max="2" width="55.57421875" style="118" customWidth="1"/>
    <col min="3" max="3" width="7.8515625" style="118" customWidth="1"/>
    <col min="4" max="4" width="11.28125" style="118" customWidth="1"/>
    <col min="5" max="5" width="10.28125" style="118" customWidth="1"/>
    <col min="6" max="6" width="11.421875" style="118" customWidth="1"/>
    <col min="7" max="7" width="13.421875" style="118" customWidth="1"/>
    <col min="8" max="8" width="12.7109375" style="118" customWidth="1"/>
  </cols>
  <sheetData>
    <row r="1" spans="1:8" s="129" customFormat="1" ht="18.75">
      <c r="A1" s="363" t="s">
        <v>569</v>
      </c>
      <c r="B1" s="363"/>
      <c r="C1" s="363"/>
      <c r="D1" s="363"/>
      <c r="E1" s="363"/>
      <c r="F1" s="363"/>
      <c r="G1" s="363"/>
      <c r="H1" s="363"/>
    </row>
    <row r="2" spans="1:8" s="129" customFormat="1" ht="18.75">
      <c r="A2" s="348" t="s">
        <v>256</v>
      </c>
      <c r="B2" s="348"/>
      <c r="C2" s="348"/>
      <c r="D2" s="348"/>
      <c r="E2" s="348"/>
      <c r="F2" s="348"/>
      <c r="G2" s="348"/>
      <c r="H2" s="348"/>
    </row>
    <row r="3" spans="1:8" s="129" customFormat="1" ht="18.75">
      <c r="A3" s="348" t="s">
        <v>287</v>
      </c>
      <c r="B3" s="348"/>
      <c r="C3" s="348"/>
      <c r="D3" s="348"/>
      <c r="E3" s="348"/>
      <c r="F3" s="348"/>
      <c r="G3" s="348"/>
      <c r="H3" s="348"/>
    </row>
    <row r="4" spans="1:8" s="129" customFormat="1" ht="18.75">
      <c r="A4" s="348" t="s">
        <v>564</v>
      </c>
      <c r="B4" s="348"/>
      <c r="C4" s="348"/>
      <c r="D4" s="348"/>
      <c r="E4" s="348"/>
      <c r="F4" s="348"/>
      <c r="G4" s="348"/>
      <c r="H4" s="348"/>
    </row>
    <row r="5" spans="1:8" s="129" customFormat="1" ht="18.75">
      <c r="A5" s="349" t="s">
        <v>466</v>
      </c>
      <c r="B5" s="349"/>
      <c r="C5" s="349"/>
      <c r="D5" s="349"/>
      <c r="E5" s="349"/>
      <c r="F5" s="349"/>
      <c r="G5" s="349"/>
      <c r="H5" s="349"/>
    </row>
    <row r="6" spans="1:8" s="129" customFormat="1" ht="18.75">
      <c r="A6" s="359" t="s">
        <v>56</v>
      </c>
      <c r="B6" s="360"/>
      <c r="C6" s="350" t="s">
        <v>326</v>
      </c>
      <c r="D6" s="350"/>
      <c r="E6" s="215" t="s">
        <v>331</v>
      </c>
      <c r="F6" s="215" t="s">
        <v>330</v>
      </c>
      <c r="G6" s="215" t="s">
        <v>329</v>
      </c>
      <c r="H6" s="215" t="s">
        <v>332</v>
      </c>
    </row>
    <row r="7" spans="1:8" s="129" customFormat="1" ht="18.75">
      <c r="A7" s="361"/>
      <c r="B7" s="362"/>
      <c r="C7" s="353" t="s">
        <v>568</v>
      </c>
      <c r="D7" s="354"/>
      <c r="E7" s="216" t="s">
        <v>326</v>
      </c>
      <c r="F7" s="216" t="s">
        <v>326</v>
      </c>
      <c r="G7" s="216" t="s">
        <v>326</v>
      </c>
      <c r="H7" s="216" t="s">
        <v>326</v>
      </c>
    </row>
    <row r="8" spans="1:8" s="129" customFormat="1" ht="18.75">
      <c r="A8" s="351" t="s">
        <v>345</v>
      </c>
      <c r="B8" s="352"/>
      <c r="C8" s="285"/>
      <c r="D8" s="286"/>
      <c r="E8" s="287"/>
      <c r="F8" s="287"/>
      <c r="G8" s="287"/>
      <c r="H8" s="288"/>
    </row>
    <row r="9" spans="1:8" s="129" customFormat="1" ht="18.75">
      <c r="A9" s="271">
        <v>1</v>
      </c>
      <c r="B9" s="297" t="s">
        <v>565</v>
      </c>
      <c r="C9" s="355">
        <v>4643000</v>
      </c>
      <c r="D9" s="356"/>
      <c r="E9" s="190">
        <v>0</v>
      </c>
      <c r="F9" s="190">
        <v>0</v>
      </c>
      <c r="G9" s="190">
        <v>4590000</v>
      </c>
      <c r="H9" s="131">
        <v>4590000</v>
      </c>
    </row>
    <row r="10" spans="1:8" s="129" customFormat="1" ht="18.75">
      <c r="A10" s="271">
        <v>2</v>
      </c>
      <c r="B10" s="297" t="s">
        <v>566</v>
      </c>
      <c r="C10" s="355">
        <v>3492000</v>
      </c>
      <c r="D10" s="356"/>
      <c r="E10" s="190">
        <v>0</v>
      </c>
      <c r="F10" s="190">
        <v>0</v>
      </c>
      <c r="G10" s="190">
        <v>2960000</v>
      </c>
      <c r="H10" s="131">
        <v>2960000</v>
      </c>
    </row>
    <row r="11" spans="1:8" s="129" customFormat="1" ht="18.75">
      <c r="A11" s="271"/>
      <c r="B11" s="297" t="s">
        <v>567</v>
      </c>
      <c r="C11" s="295"/>
      <c r="D11" s="296"/>
      <c r="E11" s="190"/>
      <c r="F11" s="190"/>
      <c r="G11" s="190"/>
      <c r="H11" s="131">
        <f>SUM(C11:E11)</f>
        <v>0</v>
      </c>
    </row>
    <row r="12" spans="1:8" s="129" customFormat="1" ht="18.75">
      <c r="A12" s="271"/>
      <c r="B12" s="297"/>
      <c r="C12" s="295"/>
      <c r="D12" s="296"/>
      <c r="E12" s="190"/>
      <c r="F12" s="190"/>
      <c r="G12" s="190"/>
      <c r="H12" s="131">
        <f>SUM(C12:E12)</f>
        <v>0</v>
      </c>
    </row>
    <row r="13" spans="1:8" s="129" customFormat="1" ht="18.75">
      <c r="A13" s="271"/>
      <c r="B13" s="297"/>
      <c r="C13" s="295"/>
      <c r="D13" s="296"/>
      <c r="E13" s="190"/>
      <c r="F13" s="190"/>
      <c r="G13" s="190"/>
      <c r="H13" s="131">
        <f>SUM(C13:E13)</f>
        <v>0</v>
      </c>
    </row>
    <row r="14" spans="1:8" s="129" customFormat="1" ht="18.75">
      <c r="A14" s="271"/>
      <c r="B14" s="297"/>
      <c r="C14" s="295"/>
      <c r="D14" s="296"/>
      <c r="E14" s="190"/>
      <c r="F14" s="190"/>
      <c r="G14" s="190"/>
      <c r="H14" s="131">
        <f>SUM(C14:E14)</f>
        <v>0</v>
      </c>
    </row>
    <row r="15" spans="1:8" s="129" customFormat="1" ht="18.75">
      <c r="A15" s="271"/>
      <c r="B15" s="297"/>
      <c r="C15" s="295"/>
      <c r="D15" s="296"/>
      <c r="E15" s="190"/>
      <c r="F15" s="190"/>
      <c r="G15" s="190"/>
      <c r="H15" s="131"/>
    </row>
    <row r="16" spans="1:8" s="129" customFormat="1" ht="18.75">
      <c r="A16" s="271"/>
      <c r="B16" s="297"/>
      <c r="C16" s="295"/>
      <c r="D16" s="296"/>
      <c r="E16" s="190"/>
      <c r="F16" s="190"/>
      <c r="G16" s="190"/>
      <c r="H16" s="131"/>
    </row>
    <row r="17" spans="1:8" s="129" customFormat="1" ht="18.75">
      <c r="A17" s="289"/>
      <c r="B17" s="290"/>
      <c r="C17" s="291"/>
      <c r="D17" s="292"/>
      <c r="E17" s="293"/>
      <c r="F17" s="293"/>
      <c r="G17" s="293"/>
      <c r="H17" s="294"/>
    </row>
    <row r="18" spans="1:8" s="129" customFormat="1" ht="19.5" thickBot="1">
      <c r="A18" s="344" t="s">
        <v>318</v>
      </c>
      <c r="B18" s="345"/>
      <c r="C18" s="357">
        <f>SUM(C9:C17)</f>
        <v>8135000</v>
      </c>
      <c r="D18" s="358"/>
      <c r="E18" s="300">
        <f>SUM(E14:E17)</f>
        <v>0</v>
      </c>
      <c r="F18" s="300">
        <f>SUM(F9:F17)</f>
        <v>0</v>
      </c>
      <c r="G18" s="300">
        <f>SUM(G9:G17)</f>
        <v>7550000</v>
      </c>
      <c r="H18" s="301">
        <f>SUM(H8:H17)</f>
        <v>7550000</v>
      </c>
    </row>
    <row r="19" spans="1:8" s="129" customFormat="1" ht="19.5" thickTop="1">
      <c r="A19" s="82"/>
      <c r="B19" s="58"/>
      <c r="C19" s="58"/>
      <c r="D19" s="58"/>
      <c r="E19" s="58"/>
      <c r="F19" s="58"/>
      <c r="G19" s="58"/>
      <c r="H19" s="58"/>
    </row>
  </sheetData>
  <sheetProtection/>
  <mergeCells count="13">
    <mergeCell ref="A2:H2"/>
    <mergeCell ref="A3:H3"/>
    <mergeCell ref="A5:H5"/>
    <mergeCell ref="A6:B7"/>
    <mergeCell ref="C6:D6"/>
    <mergeCell ref="A1:H1"/>
    <mergeCell ref="A4:H4"/>
    <mergeCell ref="A8:B8"/>
    <mergeCell ref="A18:B18"/>
    <mergeCell ref="C7:D7"/>
    <mergeCell ref="C9:D9"/>
    <mergeCell ref="C10:D10"/>
    <mergeCell ref="C18:D18"/>
  </mergeCells>
  <printOptions/>
  <pageMargins left="0.984251968503937" right="0.7480314960629921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C37"/>
  <sheetViews>
    <sheetView view="pageBreakPreview" zoomScaleSheetLayoutView="100" zoomScalePageLayoutView="0" workbookViewId="0" topLeftCell="A34">
      <selection activeCell="F37" sqref="F37"/>
    </sheetView>
  </sheetViews>
  <sheetFormatPr defaultColWidth="9.140625" defaultRowHeight="12.75"/>
  <cols>
    <col min="1" max="1" width="15.00390625" style="82" customWidth="1"/>
    <col min="2" max="2" width="47.7109375" style="317" customWidth="1"/>
    <col min="3" max="3" width="15.8515625" style="106" customWidth="1"/>
  </cols>
  <sheetData>
    <row r="1" spans="1:3" ht="18.75">
      <c r="A1" s="348" t="s">
        <v>604</v>
      </c>
      <c r="B1" s="348"/>
      <c r="C1" s="348"/>
    </row>
    <row r="2" spans="1:3" ht="18.75">
      <c r="A2" s="349" t="s">
        <v>605</v>
      </c>
      <c r="B2" s="349"/>
      <c r="C2" s="349"/>
    </row>
    <row r="3" spans="1:3" ht="18.75">
      <c r="A3" s="364"/>
      <c r="B3" s="364"/>
      <c r="C3" s="364"/>
    </row>
    <row r="4" spans="1:3" s="121" customFormat="1" ht="18.75">
      <c r="A4" s="130" t="s">
        <v>285</v>
      </c>
      <c r="B4" s="327" t="s">
        <v>325</v>
      </c>
      <c r="C4" s="328" t="s">
        <v>326</v>
      </c>
    </row>
    <row r="5" spans="1:3" ht="18.75">
      <c r="A5" s="314"/>
      <c r="B5" s="315" t="s">
        <v>606</v>
      </c>
      <c r="C5" s="316"/>
    </row>
    <row r="6" spans="1:3" ht="18.75">
      <c r="A6" s="188" t="s">
        <v>607</v>
      </c>
      <c r="B6" s="324" t="s">
        <v>634</v>
      </c>
      <c r="C6" s="190">
        <v>500</v>
      </c>
    </row>
    <row r="7" spans="1:3" ht="18.75">
      <c r="A7" s="188" t="s">
        <v>607</v>
      </c>
      <c r="B7" s="325" t="s">
        <v>635</v>
      </c>
      <c r="C7" s="190">
        <v>7</v>
      </c>
    </row>
    <row r="8" spans="1:3" ht="18.75">
      <c r="A8" s="188" t="s">
        <v>639</v>
      </c>
      <c r="B8" s="325" t="s">
        <v>638</v>
      </c>
      <c r="C8" s="190">
        <v>489</v>
      </c>
    </row>
    <row r="9" spans="1:3" ht="18.75">
      <c r="A9" s="188" t="s">
        <v>608</v>
      </c>
      <c r="B9" s="324" t="s">
        <v>609</v>
      </c>
      <c r="C9" s="131">
        <v>8296</v>
      </c>
    </row>
    <row r="10" spans="1:3" ht="18.75">
      <c r="A10" s="188" t="s">
        <v>610</v>
      </c>
      <c r="B10" s="324" t="s">
        <v>609</v>
      </c>
      <c r="C10" s="131">
        <v>6094</v>
      </c>
    </row>
    <row r="11" spans="1:3" ht="18.75">
      <c r="A11" s="188" t="s">
        <v>611</v>
      </c>
      <c r="B11" s="324" t="s">
        <v>609</v>
      </c>
      <c r="C11" s="131">
        <v>20400</v>
      </c>
    </row>
    <row r="12" spans="1:3" ht="18.75">
      <c r="A12" s="188" t="s">
        <v>613</v>
      </c>
      <c r="B12" s="324" t="s">
        <v>609</v>
      </c>
      <c r="C12" s="131">
        <v>8296</v>
      </c>
    </row>
    <row r="13" spans="1:3" ht="18.75">
      <c r="A13" s="188" t="s">
        <v>612</v>
      </c>
      <c r="B13" s="324" t="s">
        <v>609</v>
      </c>
      <c r="C13" s="131">
        <v>26368</v>
      </c>
    </row>
    <row r="14" spans="1:3" ht="18.75">
      <c r="A14" s="188" t="s">
        <v>614</v>
      </c>
      <c r="B14" s="324" t="s">
        <v>609</v>
      </c>
      <c r="C14" s="131">
        <v>8296</v>
      </c>
    </row>
    <row r="15" spans="1:3" ht="18.75">
      <c r="A15" s="188" t="s">
        <v>615</v>
      </c>
      <c r="B15" s="324" t="s">
        <v>609</v>
      </c>
      <c r="C15" s="131">
        <v>3000</v>
      </c>
    </row>
    <row r="16" spans="1:3" ht="18.75">
      <c r="A16" s="188" t="s">
        <v>616</v>
      </c>
      <c r="B16" s="324" t="s">
        <v>609</v>
      </c>
      <c r="C16" s="131">
        <v>20000</v>
      </c>
    </row>
    <row r="17" spans="1:3" ht="18.75">
      <c r="A17" s="188" t="s">
        <v>617</v>
      </c>
      <c r="B17" s="324" t="s">
        <v>609</v>
      </c>
      <c r="C17" s="131">
        <v>1000</v>
      </c>
    </row>
    <row r="18" spans="1:3" ht="18.75">
      <c r="A18" s="188" t="s">
        <v>618</v>
      </c>
      <c r="B18" s="324" t="s">
        <v>609</v>
      </c>
      <c r="C18" s="131">
        <v>8296</v>
      </c>
    </row>
    <row r="19" spans="1:3" ht="18.75">
      <c r="A19" s="188" t="s">
        <v>619</v>
      </c>
      <c r="B19" s="324" t="s">
        <v>609</v>
      </c>
      <c r="C19" s="131">
        <v>5000</v>
      </c>
    </row>
    <row r="20" spans="1:3" ht="18.75">
      <c r="A20" s="188" t="s">
        <v>620</v>
      </c>
      <c r="B20" s="324" t="s">
        <v>609</v>
      </c>
      <c r="C20" s="131">
        <v>10000</v>
      </c>
    </row>
    <row r="21" spans="1:3" ht="18.75">
      <c r="A21" s="188" t="s">
        <v>621</v>
      </c>
      <c r="B21" s="324" t="s">
        <v>609</v>
      </c>
      <c r="C21" s="131">
        <v>1000</v>
      </c>
    </row>
    <row r="22" spans="1:3" ht="18.75">
      <c r="A22" s="188" t="s">
        <v>622</v>
      </c>
      <c r="B22" s="324" t="s">
        <v>609</v>
      </c>
      <c r="C22" s="131">
        <v>10000</v>
      </c>
    </row>
    <row r="23" spans="1:3" ht="18.75">
      <c r="A23" s="188" t="s">
        <v>623</v>
      </c>
      <c r="B23" s="324" t="s">
        <v>609</v>
      </c>
      <c r="C23" s="131">
        <v>1000</v>
      </c>
    </row>
    <row r="24" spans="1:3" ht="18.75">
      <c r="A24" s="188" t="s">
        <v>624</v>
      </c>
      <c r="B24" s="324" t="s">
        <v>609</v>
      </c>
      <c r="C24" s="131">
        <v>3000</v>
      </c>
    </row>
    <row r="25" spans="1:3" ht="18.75">
      <c r="A25" s="188" t="s">
        <v>625</v>
      </c>
      <c r="B25" s="324" t="s">
        <v>609</v>
      </c>
      <c r="C25" s="131">
        <v>8000</v>
      </c>
    </row>
    <row r="26" spans="1:3" ht="18.75">
      <c r="A26" s="188" t="s">
        <v>626</v>
      </c>
      <c r="B26" s="324" t="s">
        <v>609</v>
      </c>
      <c r="C26" s="131">
        <v>1000</v>
      </c>
    </row>
    <row r="27" spans="1:3" ht="18.75">
      <c r="A27" s="188" t="s">
        <v>627</v>
      </c>
      <c r="B27" s="324" t="s">
        <v>609</v>
      </c>
      <c r="C27" s="131">
        <v>10000</v>
      </c>
    </row>
    <row r="28" spans="1:3" ht="18.75">
      <c r="A28" s="188" t="s">
        <v>628</v>
      </c>
      <c r="B28" s="324" t="s">
        <v>609</v>
      </c>
      <c r="C28" s="131">
        <v>13000</v>
      </c>
    </row>
    <row r="29" spans="1:3" ht="18.75">
      <c r="A29" s="188" t="s">
        <v>629</v>
      </c>
      <c r="B29" s="324" t="s">
        <v>609</v>
      </c>
      <c r="C29" s="131">
        <v>2000</v>
      </c>
    </row>
    <row r="30" spans="1:3" ht="18.75">
      <c r="A30" s="188" t="s">
        <v>630</v>
      </c>
      <c r="B30" s="324" t="s">
        <v>609</v>
      </c>
      <c r="C30" s="131">
        <v>3000</v>
      </c>
    </row>
    <row r="31" spans="1:3" ht="18.75">
      <c r="A31" s="188" t="s">
        <v>631</v>
      </c>
      <c r="B31" s="324" t="s">
        <v>609</v>
      </c>
      <c r="C31" s="131">
        <v>5000</v>
      </c>
    </row>
    <row r="32" spans="1:3" ht="18.75">
      <c r="A32" s="188" t="s">
        <v>632</v>
      </c>
      <c r="B32" s="324" t="s">
        <v>609</v>
      </c>
      <c r="C32" s="131">
        <v>4528</v>
      </c>
    </row>
    <row r="33" spans="1:3" ht="18.75">
      <c r="A33" s="188" t="s">
        <v>633</v>
      </c>
      <c r="B33" s="324" t="s">
        <v>609</v>
      </c>
      <c r="C33" s="131">
        <v>18000</v>
      </c>
    </row>
    <row r="34" spans="1:3" ht="18.75">
      <c r="A34" s="188" t="s">
        <v>633</v>
      </c>
      <c r="B34" s="324" t="s">
        <v>636</v>
      </c>
      <c r="C34" s="131">
        <v>73537</v>
      </c>
    </row>
    <row r="35" spans="1:3" ht="18.75">
      <c r="A35" s="188" t="s">
        <v>633</v>
      </c>
      <c r="B35" s="324" t="s">
        <v>637</v>
      </c>
      <c r="C35" s="131">
        <v>500</v>
      </c>
    </row>
    <row r="36" spans="1:3" ht="18.75">
      <c r="A36" s="205"/>
      <c r="B36" s="331"/>
      <c r="C36" s="131"/>
    </row>
    <row r="37" spans="1:3" ht="19.5" thickBot="1">
      <c r="A37" s="329"/>
      <c r="B37" s="330" t="s">
        <v>318</v>
      </c>
      <c r="C37" s="326">
        <f>SUM(C6:C36)</f>
        <v>279607</v>
      </c>
    </row>
    <row r="38" ht="19.5" thickTop="1"/>
  </sheetData>
  <sheetProtection/>
  <mergeCells count="3">
    <mergeCell ref="A1:C1"/>
    <mergeCell ref="A2:C2"/>
    <mergeCell ref="A3:C3"/>
  </mergeCells>
  <printOptions/>
  <pageMargins left="1.1811023622047245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F29"/>
  <sheetViews>
    <sheetView view="pageBreakPreview" zoomScaleSheetLayoutView="100" zoomScalePageLayoutView="0" workbookViewId="0" topLeftCell="A19">
      <selection activeCell="H5" sqref="H5"/>
    </sheetView>
  </sheetViews>
  <sheetFormatPr defaultColWidth="9.140625" defaultRowHeight="12.75"/>
  <cols>
    <col min="1" max="1" width="6.7109375" style="118" customWidth="1"/>
    <col min="2" max="2" width="9.00390625" style="118" customWidth="1"/>
    <col min="3" max="3" width="23.57421875" style="118" customWidth="1"/>
    <col min="4" max="4" width="13.7109375" style="118" customWidth="1"/>
    <col min="5" max="5" width="13.28125" style="120" customWidth="1"/>
    <col min="6" max="6" width="15.7109375" style="118" customWidth="1"/>
    <col min="7" max="7" width="5.140625" style="1" customWidth="1"/>
    <col min="8" max="8" width="13.7109375" style="1" bestFit="1" customWidth="1"/>
    <col min="9" max="16384" width="9.140625" style="1" customWidth="1"/>
  </cols>
  <sheetData>
    <row r="1" spans="1:6" ht="21">
      <c r="A1" s="365" t="s">
        <v>256</v>
      </c>
      <c r="B1" s="365"/>
      <c r="C1" s="365"/>
      <c r="D1" s="365"/>
      <c r="E1" s="365"/>
      <c r="F1" s="365"/>
    </row>
    <row r="2" spans="1:6" ht="21">
      <c r="A2" s="365" t="s">
        <v>296</v>
      </c>
      <c r="B2" s="365"/>
      <c r="C2" s="365"/>
      <c r="D2" s="365"/>
      <c r="E2" s="365"/>
      <c r="F2" s="365"/>
    </row>
    <row r="3" spans="1:6" ht="21">
      <c r="A3" s="365" t="s">
        <v>460</v>
      </c>
      <c r="B3" s="365"/>
      <c r="C3" s="365"/>
      <c r="D3" s="365"/>
      <c r="E3" s="365"/>
      <c r="F3" s="365"/>
    </row>
    <row r="4" spans="1:6" ht="21">
      <c r="A4" s="249" t="s">
        <v>297</v>
      </c>
      <c r="B4" s="249"/>
      <c r="C4" s="249"/>
      <c r="D4" s="249"/>
      <c r="E4" s="250"/>
      <c r="F4" s="249"/>
    </row>
    <row r="5" spans="1:6" ht="21">
      <c r="A5" s="251"/>
      <c r="B5" s="251"/>
      <c r="C5" s="366" t="s">
        <v>298</v>
      </c>
      <c r="D5" s="366"/>
      <c r="E5" s="366"/>
      <c r="F5" s="252"/>
    </row>
    <row r="6" spans="1:6" ht="21.75" thickBot="1">
      <c r="A6" s="253" t="s">
        <v>209</v>
      </c>
      <c r="B6" s="253"/>
      <c r="C6" s="253"/>
      <c r="D6" s="253" t="s">
        <v>210</v>
      </c>
      <c r="E6" s="254"/>
      <c r="F6" s="255">
        <v>29050751.5</v>
      </c>
    </row>
    <row r="7" spans="1:6" ht="21.75" thickTop="1">
      <c r="A7" s="253" t="s">
        <v>277</v>
      </c>
      <c r="B7" s="253"/>
      <c r="C7" s="253"/>
      <c r="D7" s="253" t="s">
        <v>211</v>
      </c>
      <c r="E7" s="256"/>
      <c r="F7" s="256">
        <v>15472942.69</v>
      </c>
    </row>
    <row r="8" spans="1:6" ht="21">
      <c r="A8" s="367" t="s">
        <v>288</v>
      </c>
      <c r="B8" s="367"/>
      <c r="C8" s="367"/>
      <c r="D8" s="253"/>
      <c r="E8" s="256"/>
      <c r="F8" s="256">
        <v>3194872.2</v>
      </c>
    </row>
    <row r="9" spans="1:6" ht="21">
      <c r="A9" s="257" t="s">
        <v>544</v>
      </c>
      <c r="B9" s="257"/>
      <c r="C9" s="257"/>
      <c r="D9" s="253"/>
      <c r="E9" s="256"/>
      <c r="F9" s="256">
        <v>7550000</v>
      </c>
    </row>
    <row r="10" spans="1:6" ht="21">
      <c r="A10" s="253" t="s">
        <v>257</v>
      </c>
      <c r="B10" s="253"/>
      <c r="C10" s="253"/>
      <c r="D10" s="253"/>
      <c r="E10" s="258">
        <v>3750</v>
      </c>
      <c r="F10" s="256"/>
    </row>
    <row r="11" spans="1:6" ht="21">
      <c r="A11" s="253" t="s">
        <v>545</v>
      </c>
      <c r="B11" s="253"/>
      <c r="C11" s="253"/>
      <c r="D11" s="253"/>
      <c r="E11" s="258">
        <v>7570.62</v>
      </c>
      <c r="F11" s="256"/>
    </row>
    <row r="12" spans="1:6" ht="21">
      <c r="A12" s="253" t="s">
        <v>546</v>
      </c>
      <c r="B12" s="253"/>
      <c r="C12" s="253"/>
      <c r="D12" s="253"/>
      <c r="E12" s="258">
        <v>4072</v>
      </c>
      <c r="F12" s="114">
        <f>SUM(E10+E11+E12)</f>
        <v>15392.619999999999</v>
      </c>
    </row>
    <row r="13" spans="1:6" ht="21.75" thickBot="1">
      <c r="A13" s="253"/>
      <c r="B13" s="253"/>
      <c r="C13" s="253"/>
      <c r="D13" s="253"/>
      <c r="E13" s="259"/>
      <c r="F13" s="255">
        <f>SUM(F7:F12)</f>
        <v>26233207.51</v>
      </c>
    </row>
    <row r="14" spans="1:6" ht="21.75" thickTop="1">
      <c r="A14" s="253"/>
      <c r="B14" s="251"/>
      <c r="C14" s="366" t="s">
        <v>299</v>
      </c>
      <c r="D14" s="366"/>
      <c r="E14" s="366"/>
      <c r="F14" s="251"/>
    </row>
    <row r="15" spans="1:6" ht="21.75" thickBot="1">
      <c r="A15" s="253" t="s">
        <v>212</v>
      </c>
      <c r="B15" s="253"/>
      <c r="C15" s="253"/>
      <c r="D15" s="253" t="s">
        <v>210</v>
      </c>
      <c r="E15" s="254"/>
      <c r="F15" s="255">
        <v>29050751.5</v>
      </c>
    </row>
    <row r="16" spans="1:6" ht="21.75" thickTop="1">
      <c r="A16" s="253" t="s">
        <v>213</v>
      </c>
      <c r="B16" s="253"/>
      <c r="C16" s="253"/>
      <c r="D16" s="253" t="s">
        <v>278</v>
      </c>
      <c r="E16" s="254"/>
      <c r="F16" s="260">
        <v>667006.6</v>
      </c>
    </row>
    <row r="17" spans="1:6" ht="21">
      <c r="A17" s="253" t="s">
        <v>287</v>
      </c>
      <c r="B17" s="253"/>
      <c r="C17" s="253"/>
      <c r="D17" s="253" t="s">
        <v>547</v>
      </c>
      <c r="E17" s="254"/>
      <c r="F17" s="256">
        <v>7550000</v>
      </c>
    </row>
    <row r="18" spans="1:6" ht="21">
      <c r="A18" s="253" t="s">
        <v>328</v>
      </c>
      <c r="B18" s="253"/>
      <c r="C18" s="253"/>
      <c r="D18" s="253" t="s">
        <v>272</v>
      </c>
      <c r="E18" s="254"/>
      <c r="F18" s="256">
        <v>1388000</v>
      </c>
    </row>
    <row r="19" spans="1:6" ht="21">
      <c r="A19" s="253" t="s">
        <v>356</v>
      </c>
      <c r="B19" s="253"/>
      <c r="C19" s="253"/>
      <c r="D19" s="253" t="s">
        <v>279</v>
      </c>
      <c r="E19" s="254"/>
      <c r="F19" s="256">
        <v>11783396.95</v>
      </c>
    </row>
    <row r="20" spans="1:6" ht="21">
      <c r="A20" s="253" t="s">
        <v>414</v>
      </c>
      <c r="B20" s="253"/>
      <c r="C20" s="253"/>
      <c r="D20" s="253"/>
      <c r="E20" s="254"/>
      <c r="F20" s="261">
        <v>4844803.96</v>
      </c>
    </row>
    <row r="21" spans="1:6" ht="21.75" thickBot="1">
      <c r="A21" s="253"/>
      <c r="B21" s="253"/>
      <c r="C21" s="253"/>
      <c r="D21" s="253"/>
      <c r="E21" s="262" t="s">
        <v>318</v>
      </c>
      <c r="F21" s="263">
        <f>SUM(F16:F20)</f>
        <v>26233207.509999998</v>
      </c>
    </row>
    <row r="22" spans="1:6" ht="21.75" thickTop="1">
      <c r="A22" s="253"/>
      <c r="B22" s="253"/>
      <c r="C22" s="253"/>
      <c r="D22" s="253"/>
      <c r="E22" s="259"/>
      <c r="F22" s="264"/>
    </row>
    <row r="23" spans="1:6" ht="21">
      <c r="A23" s="265" t="s">
        <v>421</v>
      </c>
      <c r="B23" s="253"/>
      <c r="C23" s="253"/>
      <c r="D23" s="253"/>
      <c r="E23" s="259"/>
      <c r="F23" s="264"/>
    </row>
    <row r="24" spans="1:6" ht="21">
      <c r="A24" s="253"/>
      <c r="B24" s="253"/>
      <c r="C24" s="253"/>
      <c r="D24" s="253"/>
      <c r="E24" s="259"/>
      <c r="F24" s="264"/>
    </row>
    <row r="25" spans="1:6" ht="21">
      <c r="A25" s="253"/>
      <c r="B25" s="253"/>
      <c r="C25" s="253" t="s">
        <v>273</v>
      </c>
      <c r="D25" s="253" t="s">
        <v>548</v>
      </c>
      <c r="E25" s="259"/>
      <c r="F25" s="264"/>
    </row>
    <row r="26" spans="1:6" ht="21">
      <c r="A26" s="253"/>
      <c r="B26" s="253"/>
      <c r="C26" s="253"/>
      <c r="D26" s="253" t="s">
        <v>549</v>
      </c>
      <c r="E26" s="259"/>
      <c r="F26" s="264"/>
    </row>
    <row r="27" spans="1:6" ht="21">
      <c r="A27" s="253"/>
      <c r="B27" s="253"/>
      <c r="C27" s="253" t="s">
        <v>273</v>
      </c>
      <c r="D27" s="253" t="s">
        <v>548</v>
      </c>
      <c r="E27" s="259"/>
      <c r="F27" s="264"/>
    </row>
    <row r="28" spans="1:6" ht="21">
      <c r="A28" s="253"/>
      <c r="B28" s="253"/>
      <c r="C28" s="253"/>
      <c r="D28" s="253"/>
      <c r="E28" s="259"/>
      <c r="F28" s="264"/>
    </row>
    <row r="29" spans="1:6" ht="21">
      <c r="A29" s="253"/>
      <c r="B29" s="253"/>
      <c r="C29" s="253" t="s">
        <v>273</v>
      </c>
      <c r="D29" s="253" t="s">
        <v>550</v>
      </c>
      <c r="E29" s="259"/>
      <c r="F29" s="264"/>
    </row>
  </sheetData>
  <sheetProtection/>
  <mergeCells count="6">
    <mergeCell ref="A1:F1"/>
    <mergeCell ref="A2:F2"/>
    <mergeCell ref="A3:F3"/>
    <mergeCell ref="C5:E5"/>
    <mergeCell ref="A8:C8"/>
    <mergeCell ref="C14:E14"/>
  </mergeCells>
  <printOptions/>
  <pageMargins left="1.1811023622047245" right="0.5905511811023623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tabColor indexed="29"/>
  </sheetPr>
  <dimension ref="A1:G44"/>
  <sheetViews>
    <sheetView zoomScaleSheetLayoutView="100" workbookViewId="0" topLeftCell="A34">
      <selection activeCell="A1" sqref="A1:F34"/>
    </sheetView>
  </sheetViews>
  <sheetFormatPr defaultColWidth="9.140625" defaultRowHeight="12.75"/>
  <cols>
    <col min="1" max="1" width="3.00390625" style="222" customWidth="1"/>
    <col min="2" max="2" width="5.00390625" style="58" customWidth="1"/>
    <col min="3" max="3" width="24.8515625" style="58" customWidth="1"/>
    <col min="4" max="4" width="15.28125" style="106" customWidth="1"/>
    <col min="5" max="5" width="17.00390625" style="58" customWidth="1"/>
    <col min="6" max="6" width="16.57421875" style="58" customWidth="1"/>
    <col min="7" max="16384" width="9.140625" style="1" customWidth="1"/>
  </cols>
  <sheetData>
    <row r="1" spans="1:6" ht="21">
      <c r="A1" s="363" t="s">
        <v>274</v>
      </c>
      <c r="B1" s="363"/>
      <c r="C1" s="363"/>
      <c r="D1" s="363"/>
      <c r="E1" s="363"/>
      <c r="F1" s="363"/>
    </row>
    <row r="2" spans="1:7" ht="23.25">
      <c r="A2" s="348" t="s">
        <v>256</v>
      </c>
      <c r="B2" s="348"/>
      <c r="C2" s="348"/>
      <c r="D2" s="348"/>
      <c r="E2" s="348"/>
      <c r="F2" s="348"/>
      <c r="G2" s="56"/>
    </row>
    <row r="3" spans="1:6" ht="21">
      <c r="A3" s="348" t="s">
        <v>301</v>
      </c>
      <c r="B3" s="348"/>
      <c r="C3" s="348"/>
      <c r="D3" s="348"/>
      <c r="E3" s="348"/>
      <c r="F3" s="348"/>
    </row>
    <row r="4" spans="1:6" ht="21">
      <c r="A4" s="349" t="s">
        <v>460</v>
      </c>
      <c r="B4" s="349"/>
      <c r="C4" s="349"/>
      <c r="D4" s="349"/>
      <c r="E4" s="349"/>
      <c r="F4" s="349"/>
    </row>
    <row r="5" spans="1:6" ht="21" customHeight="1">
      <c r="A5" s="266"/>
      <c r="B5" s="370" t="s">
        <v>302</v>
      </c>
      <c r="C5" s="368"/>
      <c r="D5" s="373" t="s">
        <v>280</v>
      </c>
      <c r="E5" s="368" t="s">
        <v>281</v>
      </c>
      <c r="F5" s="369"/>
    </row>
    <row r="6" spans="1:6" ht="21">
      <c r="A6" s="266"/>
      <c r="B6" s="371"/>
      <c r="C6" s="372"/>
      <c r="D6" s="374"/>
      <c r="E6" s="267" t="s">
        <v>282</v>
      </c>
      <c r="F6" s="267" t="s">
        <v>326</v>
      </c>
    </row>
    <row r="7" spans="1:6" s="58" customFormat="1" ht="21.75" customHeight="1">
      <c r="A7" s="193"/>
      <c r="B7" s="212" t="s">
        <v>303</v>
      </c>
      <c r="C7" s="281" t="s">
        <v>304</v>
      </c>
      <c r="D7" s="268"/>
      <c r="E7" s="269"/>
      <c r="F7" s="60"/>
    </row>
    <row r="8" spans="1:6" s="58" customFormat="1" ht="21.75" customHeight="1">
      <c r="A8" s="193"/>
      <c r="B8" s="270">
        <v>1</v>
      </c>
      <c r="C8" s="233" t="s">
        <v>73</v>
      </c>
      <c r="D8" s="243">
        <v>500000</v>
      </c>
      <c r="E8" s="193" t="s">
        <v>561</v>
      </c>
      <c r="F8" s="243">
        <v>29050751.5</v>
      </c>
    </row>
    <row r="9" spans="1:6" s="58" customFormat="1" ht="21.75" customHeight="1">
      <c r="A9" s="191"/>
      <c r="B9" s="271">
        <v>2</v>
      </c>
      <c r="C9" s="233" t="s">
        <v>551</v>
      </c>
      <c r="D9" s="243">
        <v>3104709</v>
      </c>
      <c r="E9" s="193" t="s">
        <v>562</v>
      </c>
      <c r="F9" s="131">
        <v>0</v>
      </c>
    </row>
    <row r="10" spans="1:6" s="58" customFormat="1" ht="21.75" customHeight="1">
      <c r="A10" s="191"/>
      <c r="B10" s="271">
        <v>3</v>
      </c>
      <c r="C10" s="233" t="s">
        <v>552</v>
      </c>
      <c r="D10" s="243">
        <v>798000</v>
      </c>
      <c r="E10" s="193" t="s">
        <v>563</v>
      </c>
      <c r="F10" s="131">
        <v>0</v>
      </c>
    </row>
    <row r="11" spans="1:6" s="58" customFormat="1" ht="21.75" customHeight="1">
      <c r="A11" s="191"/>
      <c r="B11" s="271">
        <v>4</v>
      </c>
      <c r="C11" s="233" t="s">
        <v>553</v>
      </c>
      <c r="D11" s="243">
        <v>1242665</v>
      </c>
      <c r="E11" s="193"/>
      <c r="F11" s="131"/>
    </row>
    <row r="12" spans="1:6" s="58" customFormat="1" ht="21.75" customHeight="1">
      <c r="A12" s="191"/>
      <c r="B12" s="271">
        <v>5</v>
      </c>
      <c r="C12" s="233" t="s">
        <v>554</v>
      </c>
      <c r="D12" s="243">
        <v>1489400</v>
      </c>
      <c r="E12" s="193"/>
      <c r="F12" s="131"/>
    </row>
    <row r="13" spans="1:6" s="58" customFormat="1" ht="21.75" customHeight="1">
      <c r="A13" s="191"/>
      <c r="B13" s="271">
        <v>6</v>
      </c>
      <c r="C13" s="233" t="s">
        <v>555</v>
      </c>
      <c r="D13" s="243">
        <v>148000</v>
      </c>
      <c r="E13" s="193"/>
      <c r="F13" s="131"/>
    </row>
    <row r="14" spans="1:6" s="58" customFormat="1" ht="21.75" customHeight="1">
      <c r="A14" s="191"/>
      <c r="B14" s="271">
        <v>7</v>
      </c>
      <c r="C14" s="233" t="s">
        <v>556</v>
      </c>
      <c r="D14" s="243">
        <v>1823000</v>
      </c>
      <c r="E14" s="193"/>
      <c r="F14" s="131"/>
    </row>
    <row r="15" spans="1:6" s="58" customFormat="1" ht="21.75" customHeight="1">
      <c r="A15" s="191"/>
      <c r="B15" s="271"/>
      <c r="C15" s="233"/>
      <c r="D15" s="243"/>
      <c r="E15" s="193"/>
      <c r="F15" s="131"/>
    </row>
    <row r="16" spans="1:6" s="58" customFormat="1" ht="21.75" customHeight="1">
      <c r="A16" s="191"/>
      <c r="B16" s="273" t="s">
        <v>305</v>
      </c>
      <c r="C16" s="282" t="s">
        <v>306</v>
      </c>
      <c r="D16" s="243"/>
      <c r="E16" s="272"/>
      <c r="F16" s="131"/>
    </row>
    <row r="17" spans="1:6" s="58" customFormat="1" ht="21.75" customHeight="1">
      <c r="A17" s="191"/>
      <c r="B17" s="271">
        <v>1</v>
      </c>
      <c r="C17" s="233" t="s">
        <v>310</v>
      </c>
      <c r="D17" s="243">
        <v>12962810</v>
      </c>
      <c r="E17" s="193"/>
      <c r="F17" s="131"/>
    </row>
    <row r="18" spans="1:6" s="58" customFormat="1" ht="21.75" customHeight="1">
      <c r="A18" s="191"/>
      <c r="B18" s="271">
        <v>2</v>
      </c>
      <c r="C18" s="233" t="s">
        <v>452</v>
      </c>
      <c r="D18" s="243"/>
      <c r="E18" s="193"/>
      <c r="F18" s="131"/>
    </row>
    <row r="19" spans="1:6" s="58" customFormat="1" ht="21.75" customHeight="1">
      <c r="A19" s="191"/>
      <c r="B19" s="271"/>
      <c r="C19" s="233" t="s">
        <v>557</v>
      </c>
      <c r="D19" s="243">
        <v>170800</v>
      </c>
      <c r="E19" s="193"/>
      <c r="F19" s="131"/>
    </row>
    <row r="20" spans="1:6" s="58" customFormat="1" ht="21.75" customHeight="1">
      <c r="A20" s="191"/>
      <c r="B20" s="271"/>
      <c r="C20" s="233" t="s">
        <v>265</v>
      </c>
      <c r="D20" s="243">
        <v>460500</v>
      </c>
      <c r="E20" s="193"/>
      <c r="F20" s="131"/>
    </row>
    <row r="21" spans="1:6" s="58" customFormat="1" ht="21.75" customHeight="1">
      <c r="A21" s="191"/>
      <c r="B21" s="271"/>
      <c r="C21" s="233" t="s">
        <v>266</v>
      </c>
      <c r="D21" s="243">
        <v>1061369.5</v>
      </c>
      <c r="E21" s="193"/>
      <c r="F21" s="131"/>
    </row>
    <row r="22" spans="1:6" s="58" customFormat="1" ht="21.75" customHeight="1">
      <c r="A22" s="191"/>
      <c r="B22" s="271"/>
      <c r="C22" s="233" t="s">
        <v>558</v>
      </c>
      <c r="D22" s="243">
        <v>262328</v>
      </c>
      <c r="E22" s="193"/>
      <c r="F22" s="131"/>
    </row>
    <row r="23" spans="1:6" s="58" customFormat="1" ht="21.75" customHeight="1">
      <c r="A23" s="191"/>
      <c r="B23" s="271"/>
      <c r="C23" s="233" t="s">
        <v>559</v>
      </c>
      <c r="D23" s="243">
        <v>577350</v>
      </c>
      <c r="E23" s="193"/>
      <c r="F23" s="131"/>
    </row>
    <row r="24" spans="1:6" s="58" customFormat="1" ht="21.75" customHeight="1">
      <c r="A24" s="191"/>
      <c r="B24" s="271"/>
      <c r="C24" s="233" t="s">
        <v>560</v>
      </c>
      <c r="D24" s="243">
        <v>300800</v>
      </c>
      <c r="E24" s="193"/>
      <c r="F24" s="243"/>
    </row>
    <row r="25" spans="1:6" s="58" customFormat="1" ht="21.75" customHeight="1">
      <c r="A25" s="191"/>
      <c r="B25" s="271">
        <v>3</v>
      </c>
      <c r="C25" s="233" t="s">
        <v>314</v>
      </c>
      <c r="D25" s="243">
        <v>4149020</v>
      </c>
      <c r="E25" s="193"/>
      <c r="F25" s="131"/>
    </row>
    <row r="26" spans="1:6" s="58" customFormat="1" ht="21.75" customHeight="1">
      <c r="A26" s="191"/>
      <c r="B26" s="271"/>
      <c r="C26" s="233"/>
      <c r="D26" s="243"/>
      <c r="E26" s="193"/>
      <c r="F26" s="131"/>
    </row>
    <row r="27" spans="1:6" s="58" customFormat="1" ht="21.75" customHeight="1">
      <c r="A27" s="193"/>
      <c r="B27" s="273"/>
      <c r="C27" s="233"/>
      <c r="D27" s="243"/>
      <c r="E27" s="272"/>
      <c r="F27" s="243"/>
    </row>
    <row r="28" spans="1:6" s="58" customFormat="1" ht="21.75" customHeight="1" thickBot="1">
      <c r="A28" s="274"/>
      <c r="B28" s="275"/>
      <c r="C28" s="276"/>
      <c r="D28" s="277">
        <f>SUM(D8:D27)</f>
        <v>29050751.5</v>
      </c>
      <c r="E28" s="278"/>
      <c r="F28" s="132">
        <f>SUM(F8:F27)</f>
        <v>29050751.5</v>
      </c>
    </row>
    <row r="29" spans="1:6" s="58" customFormat="1" ht="21.75" customHeight="1" thickTop="1">
      <c r="A29" s="274"/>
      <c r="B29" s="279"/>
      <c r="C29" s="279"/>
      <c r="D29" s="280"/>
      <c r="E29" s="279"/>
      <c r="F29" s="274"/>
    </row>
    <row r="30" spans="1:6" s="58" customFormat="1" ht="25.5" customHeight="1">
      <c r="A30" s="274"/>
      <c r="B30" s="279"/>
      <c r="C30" s="253" t="s">
        <v>273</v>
      </c>
      <c r="D30" s="253" t="s">
        <v>548</v>
      </c>
      <c r="E30" s="259"/>
      <c r="F30" s="264"/>
    </row>
    <row r="31" spans="1:6" s="58" customFormat="1" ht="25.5" customHeight="1">
      <c r="A31" s="274"/>
      <c r="B31" s="279"/>
      <c r="C31" s="253"/>
      <c r="D31" s="253" t="s">
        <v>549</v>
      </c>
      <c r="E31" s="259"/>
      <c r="F31" s="264"/>
    </row>
    <row r="32" spans="3:6" ht="25.5" customHeight="1">
      <c r="C32" s="253" t="s">
        <v>273</v>
      </c>
      <c r="D32" s="253" t="s">
        <v>548</v>
      </c>
      <c r="E32" s="259"/>
      <c r="F32" s="264"/>
    </row>
    <row r="33" spans="3:6" ht="25.5" customHeight="1">
      <c r="C33" s="253"/>
      <c r="D33" s="253"/>
      <c r="E33" s="259"/>
      <c r="F33" s="264"/>
    </row>
    <row r="34" spans="3:6" ht="21">
      <c r="C34" s="253" t="s">
        <v>273</v>
      </c>
      <c r="D34" s="253" t="s">
        <v>550</v>
      </c>
      <c r="E34" s="259"/>
      <c r="F34" s="264"/>
    </row>
    <row r="35" spans="3:4" ht="21">
      <c r="C35" s="123"/>
      <c r="D35" s="246"/>
    </row>
    <row r="36" spans="3:4" ht="21">
      <c r="C36" s="123"/>
      <c r="D36" s="246"/>
    </row>
    <row r="37" spans="3:4" ht="21">
      <c r="C37" s="123"/>
      <c r="D37" s="246"/>
    </row>
    <row r="38" spans="3:4" ht="21">
      <c r="C38" s="123"/>
      <c r="D38" s="246"/>
    </row>
    <row r="40" spans="3:4" ht="21">
      <c r="C40" s="123"/>
      <c r="D40" s="246"/>
    </row>
    <row r="41" spans="3:4" ht="21">
      <c r="C41" s="123"/>
      <c r="D41" s="246"/>
    </row>
    <row r="42" spans="3:4" ht="21">
      <c r="C42" s="123"/>
      <c r="D42" s="246"/>
    </row>
    <row r="43" spans="3:4" ht="21">
      <c r="C43" s="123"/>
      <c r="D43" s="246"/>
    </row>
    <row r="44" spans="3:4" ht="21">
      <c r="C44" s="123"/>
      <c r="D44" s="246"/>
    </row>
  </sheetData>
  <sheetProtection/>
  <mergeCells count="7">
    <mergeCell ref="E5:F5"/>
    <mergeCell ref="A1:F1"/>
    <mergeCell ref="A2:F2"/>
    <mergeCell ref="A3:F3"/>
    <mergeCell ref="A4:F4"/>
    <mergeCell ref="B5:C6"/>
    <mergeCell ref="D5:D6"/>
  </mergeCell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/>
  <dimension ref="A1:H68"/>
  <sheetViews>
    <sheetView view="pageBreakPreview" zoomScaleSheetLayoutView="100" zoomScalePageLayoutView="0" workbookViewId="0" topLeftCell="A56">
      <selection activeCell="A1" sqref="A1:H71"/>
    </sheetView>
  </sheetViews>
  <sheetFormatPr defaultColWidth="9.140625" defaultRowHeight="12.75"/>
  <cols>
    <col min="1" max="1" width="3.7109375" style="86" customWidth="1"/>
    <col min="2" max="2" width="25.7109375" style="86" customWidth="1"/>
    <col min="3" max="3" width="12.00390625" style="86" customWidth="1"/>
    <col min="4" max="4" width="11.7109375" style="86" customWidth="1"/>
    <col min="5" max="5" width="10.7109375" style="86" customWidth="1"/>
    <col min="6" max="6" width="12.00390625" style="86" customWidth="1"/>
    <col min="7" max="7" width="10.7109375" style="86" customWidth="1"/>
    <col min="8" max="8" width="12.00390625" style="86" customWidth="1"/>
    <col min="9" max="16384" width="9.140625" style="86" customWidth="1"/>
  </cols>
  <sheetData>
    <row r="1" spans="1:8" ht="23.25">
      <c r="A1" s="381" t="s">
        <v>295</v>
      </c>
      <c r="B1" s="381"/>
      <c r="C1" s="381"/>
      <c r="D1" s="381"/>
      <c r="E1" s="381"/>
      <c r="F1" s="381"/>
      <c r="G1" s="381"/>
      <c r="H1" s="381"/>
    </row>
    <row r="2" spans="1:8" ht="23.25">
      <c r="A2" s="381" t="s">
        <v>335</v>
      </c>
      <c r="B2" s="381"/>
      <c r="C2" s="381"/>
      <c r="D2" s="381"/>
      <c r="E2" s="381"/>
      <c r="F2" s="381"/>
      <c r="G2" s="381"/>
      <c r="H2" s="381"/>
    </row>
    <row r="3" spans="1:8" ht="23.25">
      <c r="A3" s="375" t="s">
        <v>107</v>
      </c>
      <c r="B3" s="375"/>
      <c r="C3" s="375"/>
      <c r="D3" s="375"/>
      <c r="E3" s="375"/>
      <c r="F3" s="375"/>
      <c r="G3" s="375"/>
      <c r="H3" s="375"/>
    </row>
    <row r="4" spans="1:8" ht="23.25">
      <c r="A4" s="87"/>
      <c r="B4" s="87"/>
      <c r="C4" s="87"/>
      <c r="D4" s="87"/>
      <c r="E4" s="87"/>
      <c r="F4" s="87"/>
      <c r="G4" s="87"/>
      <c r="H4" s="87"/>
    </row>
    <row r="5" spans="1:8" ht="23.25" customHeight="1">
      <c r="A5" s="376" t="s">
        <v>302</v>
      </c>
      <c r="B5" s="376"/>
      <c r="C5" s="376" t="s">
        <v>411</v>
      </c>
      <c r="D5" s="376" t="s">
        <v>336</v>
      </c>
      <c r="E5" s="376" t="s">
        <v>337</v>
      </c>
      <c r="F5" s="378" t="s">
        <v>338</v>
      </c>
      <c r="G5" s="376" t="s">
        <v>224</v>
      </c>
      <c r="H5" s="376" t="s">
        <v>225</v>
      </c>
    </row>
    <row r="6" spans="1:8" ht="21">
      <c r="A6" s="377"/>
      <c r="B6" s="377"/>
      <c r="C6" s="377"/>
      <c r="D6" s="377"/>
      <c r="E6" s="377"/>
      <c r="F6" s="379"/>
      <c r="G6" s="377"/>
      <c r="H6" s="377"/>
    </row>
    <row r="7" spans="1:8" ht="19.5" customHeight="1">
      <c r="A7" s="59" t="s">
        <v>303</v>
      </c>
      <c r="B7" s="60" t="s">
        <v>304</v>
      </c>
      <c r="C7" s="95"/>
      <c r="D7" s="95"/>
      <c r="E7" s="95"/>
      <c r="F7" s="96"/>
      <c r="G7" s="88"/>
      <c r="H7" s="89"/>
    </row>
    <row r="8" spans="1:8" ht="19.5" customHeight="1">
      <c r="A8" s="61">
        <v>1</v>
      </c>
      <c r="B8" s="62" t="s">
        <v>307</v>
      </c>
      <c r="C8" s="97">
        <v>10160</v>
      </c>
      <c r="D8" s="97">
        <v>0</v>
      </c>
      <c r="E8" s="97">
        <v>0</v>
      </c>
      <c r="F8" s="97">
        <f>C8+D8-E8</f>
        <v>10160</v>
      </c>
      <c r="G8" s="90">
        <v>0</v>
      </c>
      <c r="H8" s="91">
        <f>F8-G8</f>
        <v>10160</v>
      </c>
    </row>
    <row r="9" spans="1:8" ht="19.5" customHeight="1">
      <c r="A9" s="61">
        <v>2</v>
      </c>
      <c r="B9" s="62" t="s">
        <v>308</v>
      </c>
      <c r="C9" s="97">
        <v>414920</v>
      </c>
      <c r="D9" s="97">
        <v>0</v>
      </c>
      <c r="E9" s="97">
        <v>0</v>
      </c>
      <c r="F9" s="97">
        <f aca="true" t="shared" si="0" ref="F9:F28">C9+D9-E9</f>
        <v>414920</v>
      </c>
      <c r="G9" s="90">
        <v>0</v>
      </c>
      <c r="H9" s="91">
        <f aca="true" t="shared" si="1" ref="H9:H29">F9-G9</f>
        <v>414920</v>
      </c>
    </row>
    <row r="10" spans="1:8" ht="19.5" customHeight="1">
      <c r="A10" s="61">
        <v>3</v>
      </c>
      <c r="B10" s="62" t="s">
        <v>309</v>
      </c>
      <c r="C10" s="97">
        <v>2182000</v>
      </c>
      <c r="D10" s="97">
        <v>0</v>
      </c>
      <c r="E10" s="97">
        <v>0</v>
      </c>
      <c r="F10" s="97">
        <f t="shared" si="0"/>
        <v>2182000</v>
      </c>
      <c r="G10" s="90">
        <v>0</v>
      </c>
      <c r="H10" s="91">
        <f t="shared" si="1"/>
        <v>2182000</v>
      </c>
    </row>
    <row r="11" spans="1:8" ht="19.5" customHeight="1">
      <c r="A11" s="61">
        <v>4</v>
      </c>
      <c r="B11" s="62" t="s">
        <v>418</v>
      </c>
      <c r="C11" s="97">
        <v>913000</v>
      </c>
      <c r="D11" s="97">
        <v>0</v>
      </c>
      <c r="E11" s="97">
        <v>0</v>
      </c>
      <c r="F11" s="97">
        <f t="shared" si="0"/>
        <v>913000</v>
      </c>
      <c r="G11" s="90">
        <v>0</v>
      </c>
      <c r="H11" s="91">
        <f t="shared" si="1"/>
        <v>913000</v>
      </c>
    </row>
    <row r="12" spans="1:8" ht="19.5" customHeight="1">
      <c r="A12" s="61">
        <v>5</v>
      </c>
      <c r="B12" s="62" t="s">
        <v>419</v>
      </c>
      <c r="C12" s="97">
        <v>553000</v>
      </c>
      <c r="D12" s="97">
        <v>0</v>
      </c>
      <c r="E12" s="97">
        <v>0</v>
      </c>
      <c r="F12" s="97">
        <f t="shared" si="0"/>
        <v>553000</v>
      </c>
      <c r="G12" s="90">
        <v>0</v>
      </c>
      <c r="H12" s="91">
        <f t="shared" si="1"/>
        <v>553000</v>
      </c>
    </row>
    <row r="13" spans="1:8" ht="19.5" customHeight="1">
      <c r="A13" s="61">
        <v>6</v>
      </c>
      <c r="B13" s="62" t="s">
        <v>346</v>
      </c>
      <c r="C13" s="97">
        <v>1336500</v>
      </c>
      <c r="D13" s="97">
        <v>0</v>
      </c>
      <c r="E13" s="97">
        <v>0</v>
      </c>
      <c r="F13" s="97">
        <f t="shared" si="0"/>
        <v>1336500</v>
      </c>
      <c r="G13" s="90">
        <v>0</v>
      </c>
      <c r="H13" s="91">
        <f t="shared" si="1"/>
        <v>1336500</v>
      </c>
    </row>
    <row r="14" spans="1:8" ht="19.5" customHeight="1">
      <c r="A14" s="61">
        <v>7</v>
      </c>
      <c r="B14" s="62" t="s">
        <v>347</v>
      </c>
      <c r="C14" s="97">
        <v>95000</v>
      </c>
      <c r="D14" s="97">
        <v>0</v>
      </c>
      <c r="E14" s="97">
        <v>0</v>
      </c>
      <c r="F14" s="97">
        <f t="shared" si="0"/>
        <v>95000</v>
      </c>
      <c r="G14" s="90">
        <v>0</v>
      </c>
      <c r="H14" s="91">
        <f t="shared" si="1"/>
        <v>95000</v>
      </c>
    </row>
    <row r="15" spans="1:8" ht="19.5" customHeight="1">
      <c r="A15" s="61">
        <v>8</v>
      </c>
      <c r="B15" s="62" t="s">
        <v>417</v>
      </c>
      <c r="C15" s="97">
        <v>160000</v>
      </c>
      <c r="D15" s="98">
        <v>0</v>
      </c>
      <c r="E15" s="99">
        <v>0</v>
      </c>
      <c r="F15" s="97">
        <f t="shared" si="0"/>
        <v>160000</v>
      </c>
      <c r="G15" s="90">
        <v>0</v>
      </c>
      <c r="H15" s="91">
        <f t="shared" si="1"/>
        <v>160000</v>
      </c>
    </row>
    <row r="16" spans="1:8" ht="19.5" customHeight="1">
      <c r="A16" s="61">
        <v>9</v>
      </c>
      <c r="B16" s="62" t="s">
        <v>415</v>
      </c>
      <c r="C16" s="97">
        <v>219700</v>
      </c>
      <c r="D16" s="97">
        <v>0</v>
      </c>
      <c r="E16" s="97">
        <v>0</v>
      </c>
      <c r="F16" s="97">
        <f t="shared" si="0"/>
        <v>219700</v>
      </c>
      <c r="G16" s="90">
        <v>0</v>
      </c>
      <c r="H16" s="91">
        <f t="shared" si="1"/>
        <v>219700</v>
      </c>
    </row>
    <row r="17" spans="1:8" ht="19.5" customHeight="1">
      <c r="A17" s="61">
        <v>10</v>
      </c>
      <c r="B17" s="63" t="s">
        <v>60</v>
      </c>
      <c r="C17" s="97">
        <v>479000</v>
      </c>
      <c r="D17" s="97">
        <v>0</v>
      </c>
      <c r="E17" s="97">
        <v>0</v>
      </c>
      <c r="F17" s="97">
        <f t="shared" si="0"/>
        <v>479000</v>
      </c>
      <c r="G17" s="90">
        <v>479000</v>
      </c>
      <c r="H17" s="91">
        <f t="shared" si="1"/>
        <v>0</v>
      </c>
    </row>
    <row r="18" spans="1:8" ht="19.5" customHeight="1">
      <c r="A18" s="64" t="s">
        <v>305</v>
      </c>
      <c r="B18" s="60" t="s">
        <v>306</v>
      </c>
      <c r="C18" s="95"/>
      <c r="D18" s="97"/>
      <c r="E18" s="97"/>
      <c r="F18" s="97"/>
      <c r="G18" s="90">
        <v>0</v>
      </c>
      <c r="H18" s="91">
        <f t="shared" si="1"/>
        <v>0</v>
      </c>
    </row>
    <row r="19" spans="1:8" ht="19.5" customHeight="1">
      <c r="A19" s="61">
        <v>1</v>
      </c>
      <c r="B19" s="62" t="s">
        <v>310</v>
      </c>
      <c r="C19" s="97">
        <v>4078100</v>
      </c>
      <c r="D19" s="97">
        <v>0</v>
      </c>
      <c r="E19" s="97">
        <v>0</v>
      </c>
      <c r="F19" s="97">
        <f t="shared" si="0"/>
        <v>4078100</v>
      </c>
      <c r="G19" s="90">
        <v>0</v>
      </c>
      <c r="H19" s="91">
        <f t="shared" si="1"/>
        <v>4078100</v>
      </c>
    </row>
    <row r="20" spans="1:8" ht="19.5" customHeight="1">
      <c r="A20" s="61">
        <v>2</v>
      </c>
      <c r="B20" s="62" t="s">
        <v>311</v>
      </c>
      <c r="C20" s="97"/>
      <c r="D20" s="97"/>
      <c r="E20" s="97"/>
      <c r="F20" s="97"/>
      <c r="G20" s="90"/>
      <c r="H20" s="91"/>
    </row>
    <row r="21" spans="1:8" ht="19.5" customHeight="1">
      <c r="A21" s="61"/>
      <c r="B21" s="62" t="s">
        <v>312</v>
      </c>
      <c r="C21" s="97">
        <v>279651.25</v>
      </c>
      <c r="D21" s="97">
        <v>0</v>
      </c>
      <c r="E21" s="97">
        <v>0</v>
      </c>
      <c r="F21" s="97">
        <f t="shared" si="0"/>
        <v>279651.25</v>
      </c>
      <c r="G21" s="90">
        <v>0</v>
      </c>
      <c r="H21" s="91">
        <f t="shared" si="1"/>
        <v>279651.25</v>
      </c>
    </row>
    <row r="22" spans="1:8" ht="19.5" customHeight="1">
      <c r="A22" s="61"/>
      <c r="B22" s="62" t="s">
        <v>313</v>
      </c>
      <c r="C22" s="97">
        <v>1116089</v>
      </c>
      <c r="D22" s="97">
        <v>0</v>
      </c>
      <c r="E22" s="97">
        <v>0</v>
      </c>
      <c r="F22" s="97">
        <f t="shared" si="0"/>
        <v>1116089</v>
      </c>
      <c r="G22" s="90">
        <v>0</v>
      </c>
      <c r="H22" s="91">
        <f t="shared" si="1"/>
        <v>1116089</v>
      </c>
    </row>
    <row r="23" spans="1:8" ht="19.5" customHeight="1">
      <c r="A23" s="61"/>
      <c r="B23" s="62" t="s">
        <v>348</v>
      </c>
      <c r="C23" s="97">
        <v>107000</v>
      </c>
      <c r="D23" s="97">
        <v>0</v>
      </c>
      <c r="E23" s="97">
        <v>0</v>
      </c>
      <c r="F23" s="97">
        <f t="shared" si="0"/>
        <v>107000</v>
      </c>
      <c r="G23" s="90">
        <v>0</v>
      </c>
      <c r="H23" s="91">
        <f t="shared" si="1"/>
        <v>107000</v>
      </c>
    </row>
    <row r="24" spans="1:8" ht="19.5" customHeight="1">
      <c r="A24" s="61"/>
      <c r="B24" s="62" t="s">
        <v>349</v>
      </c>
      <c r="C24" s="97">
        <v>661500</v>
      </c>
      <c r="D24" s="97">
        <v>18600</v>
      </c>
      <c r="E24" s="97">
        <v>0</v>
      </c>
      <c r="F24" s="97">
        <f t="shared" si="0"/>
        <v>680100</v>
      </c>
      <c r="G24" s="90">
        <v>0</v>
      </c>
      <c r="H24" s="91">
        <f t="shared" si="1"/>
        <v>680100</v>
      </c>
    </row>
    <row r="25" spans="1:8" ht="19.5" customHeight="1">
      <c r="A25" s="61"/>
      <c r="B25" s="62" t="s">
        <v>416</v>
      </c>
      <c r="C25" s="97">
        <v>234500</v>
      </c>
      <c r="D25" s="97">
        <v>0</v>
      </c>
      <c r="E25" s="97">
        <v>0</v>
      </c>
      <c r="F25" s="97">
        <f t="shared" si="0"/>
        <v>234500</v>
      </c>
      <c r="G25" s="90">
        <v>0</v>
      </c>
      <c r="H25" s="91">
        <f t="shared" si="1"/>
        <v>234500</v>
      </c>
    </row>
    <row r="26" spans="1:8" ht="19.5" customHeight="1">
      <c r="A26" s="61">
        <v>3</v>
      </c>
      <c r="B26" s="62" t="s">
        <v>314</v>
      </c>
      <c r="C26" s="97">
        <v>4172443.6</v>
      </c>
      <c r="D26" s="97">
        <v>0</v>
      </c>
      <c r="E26" s="97">
        <v>0</v>
      </c>
      <c r="F26" s="97">
        <f>C26+D26-E26</f>
        <v>4172443.6</v>
      </c>
      <c r="G26" s="90">
        <v>0</v>
      </c>
      <c r="H26" s="91">
        <f t="shared" si="1"/>
        <v>4172443.6</v>
      </c>
    </row>
    <row r="27" spans="1:8" ht="19.5" customHeight="1">
      <c r="A27" s="61">
        <v>4</v>
      </c>
      <c r="B27" s="62" t="s">
        <v>420</v>
      </c>
      <c r="C27" s="97"/>
      <c r="D27" s="97"/>
      <c r="E27" s="97"/>
      <c r="F27" s="97"/>
      <c r="G27" s="90"/>
      <c r="H27" s="91"/>
    </row>
    <row r="28" spans="1:8" ht="19.5" customHeight="1">
      <c r="A28" s="61"/>
      <c r="B28" s="62" t="s">
        <v>413</v>
      </c>
      <c r="C28" s="97">
        <v>80000</v>
      </c>
      <c r="D28" s="97">
        <v>0</v>
      </c>
      <c r="E28" s="97">
        <v>0</v>
      </c>
      <c r="F28" s="97">
        <f t="shared" si="0"/>
        <v>80000</v>
      </c>
      <c r="G28" s="90">
        <v>0</v>
      </c>
      <c r="H28" s="91">
        <f t="shared" si="1"/>
        <v>80000</v>
      </c>
    </row>
    <row r="29" spans="1:8" ht="23.25" customHeight="1" thickBot="1">
      <c r="A29" s="380" t="s">
        <v>315</v>
      </c>
      <c r="B29" s="380"/>
      <c r="C29" s="92">
        <f>SUM(C8:C28)</f>
        <v>17092563.85</v>
      </c>
      <c r="D29" s="92">
        <f>SUM(D8:D28)</f>
        <v>18600</v>
      </c>
      <c r="E29" s="92">
        <f>SUM(E8:E28)</f>
        <v>0</v>
      </c>
      <c r="F29" s="92">
        <f>SUM(F8:F28)</f>
        <v>17111163.85</v>
      </c>
      <c r="G29" s="93">
        <f>SUM(G7:G28)</f>
        <v>479000</v>
      </c>
      <c r="H29" s="94">
        <f t="shared" si="1"/>
        <v>16632163.850000001</v>
      </c>
    </row>
    <row r="30" ht="21.75" thickTop="1"/>
    <row r="40" spans="1:8" ht="23.25">
      <c r="A40" s="381" t="s">
        <v>295</v>
      </c>
      <c r="B40" s="381"/>
      <c r="C40" s="381"/>
      <c r="D40" s="381"/>
      <c r="E40" s="381"/>
      <c r="F40" s="381"/>
      <c r="G40" s="381"/>
      <c r="H40" s="381"/>
    </row>
    <row r="41" spans="1:8" ht="23.25">
      <c r="A41" s="381" t="s">
        <v>335</v>
      </c>
      <c r="B41" s="381"/>
      <c r="C41" s="381"/>
      <c r="D41" s="381"/>
      <c r="E41" s="381"/>
      <c r="F41" s="381"/>
      <c r="G41" s="381"/>
      <c r="H41" s="381"/>
    </row>
    <row r="42" spans="1:8" ht="23.25">
      <c r="A42" s="375" t="s">
        <v>107</v>
      </c>
      <c r="B42" s="375"/>
      <c r="C42" s="375"/>
      <c r="D42" s="375"/>
      <c r="E42" s="375"/>
      <c r="F42" s="375"/>
      <c r="G42" s="375"/>
      <c r="H42" s="375"/>
    </row>
    <row r="43" spans="1:8" ht="23.25">
      <c r="A43" s="87"/>
      <c r="B43" s="87"/>
      <c r="C43" s="87"/>
      <c r="D43" s="87"/>
      <c r="E43" s="87"/>
      <c r="F43" s="87"/>
      <c r="G43" s="87"/>
      <c r="H43" s="87"/>
    </row>
    <row r="44" spans="1:8" ht="21">
      <c r="A44" s="376" t="s">
        <v>302</v>
      </c>
      <c r="B44" s="376"/>
      <c r="C44" s="376" t="s">
        <v>411</v>
      </c>
      <c r="D44" s="376" t="s">
        <v>336</v>
      </c>
      <c r="E44" s="376" t="s">
        <v>337</v>
      </c>
      <c r="F44" s="378" t="s">
        <v>338</v>
      </c>
      <c r="G44" s="376" t="s">
        <v>224</v>
      </c>
      <c r="H44" s="376" t="s">
        <v>225</v>
      </c>
    </row>
    <row r="45" spans="1:8" ht="21">
      <c r="A45" s="377"/>
      <c r="B45" s="377"/>
      <c r="C45" s="377"/>
      <c r="D45" s="377"/>
      <c r="E45" s="377"/>
      <c r="F45" s="379"/>
      <c r="G45" s="377"/>
      <c r="H45" s="377"/>
    </row>
    <row r="46" spans="1:8" ht="21">
      <c r="A46" s="59" t="s">
        <v>303</v>
      </c>
      <c r="B46" s="60" t="s">
        <v>304</v>
      </c>
      <c r="C46" s="95"/>
      <c r="D46" s="95"/>
      <c r="E46" s="95"/>
      <c r="F46" s="96"/>
      <c r="G46" s="88"/>
      <c r="H46" s="89"/>
    </row>
    <row r="47" spans="1:8" ht="21">
      <c r="A47" s="61">
        <v>1</v>
      </c>
      <c r="B47" s="62" t="s">
        <v>307</v>
      </c>
      <c r="C47" s="97">
        <v>10160</v>
      </c>
      <c r="D47" s="97">
        <v>0</v>
      </c>
      <c r="E47" s="97">
        <v>0</v>
      </c>
      <c r="F47" s="97">
        <f>C47+D47-E47</f>
        <v>10160</v>
      </c>
      <c r="G47" s="90">
        <v>0</v>
      </c>
      <c r="H47" s="91">
        <f>F47-G47</f>
        <v>10160</v>
      </c>
    </row>
    <row r="48" spans="1:8" ht="21">
      <c r="A48" s="61">
        <v>2</v>
      </c>
      <c r="B48" s="62" t="s">
        <v>308</v>
      </c>
      <c r="C48" s="97">
        <v>414920</v>
      </c>
      <c r="D48" s="97">
        <v>0</v>
      </c>
      <c r="E48" s="97">
        <v>0</v>
      </c>
      <c r="F48" s="97">
        <f aca="true" t="shared" si="2" ref="F48:F56">C48+D48-E48</f>
        <v>414920</v>
      </c>
      <c r="G48" s="90">
        <v>0</v>
      </c>
      <c r="H48" s="91">
        <f aca="true" t="shared" si="3" ref="H48:H58">F48-G48</f>
        <v>414920</v>
      </c>
    </row>
    <row r="49" spans="1:8" ht="21">
      <c r="A49" s="61">
        <v>3</v>
      </c>
      <c r="B49" s="62" t="s">
        <v>309</v>
      </c>
      <c r="C49" s="97">
        <v>2182000</v>
      </c>
      <c r="D49" s="97">
        <v>0</v>
      </c>
      <c r="E49" s="97">
        <v>0</v>
      </c>
      <c r="F49" s="97">
        <f t="shared" si="2"/>
        <v>2182000</v>
      </c>
      <c r="G49" s="90">
        <v>0</v>
      </c>
      <c r="H49" s="91">
        <f t="shared" si="3"/>
        <v>2182000</v>
      </c>
    </row>
    <row r="50" spans="1:8" ht="21">
      <c r="A50" s="61">
        <v>4</v>
      </c>
      <c r="B50" s="62" t="s">
        <v>418</v>
      </c>
      <c r="C50" s="97">
        <v>913000</v>
      </c>
      <c r="D50" s="97">
        <v>0</v>
      </c>
      <c r="E50" s="97">
        <v>0</v>
      </c>
      <c r="F50" s="97">
        <f t="shared" si="2"/>
        <v>913000</v>
      </c>
      <c r="G50" s="90">
        <v>0</v>
      </c>
      <c r="H50" s="91">
        <f t="shared" si="3"/>
        <v>913000</v>
      </c>
    </row>
    <row r="51" spans="1:8" ht="21">
      <c r="A51" s="61">
        <v>5</v>
      </c>
      <c r="B51" s="62" t="s">
        <v>419</v>
      </c>
      <c r="C51" s="97">
        <v>553000</v>
      </c>
      <c r="D51" s="97">
        <v>0</v>
      </c>
      <c r="E51" s="97">
        <v>0</v>
      </c>
      <c r="F51" s="97">
        <f t="shared" si="2"/>
        <v>553000</v>
      </c>
      <c r="G51" s="90">
        <v>0</v>
      </c>
      <c r="H51" s="91">
        <f t="shared" si="3"/>
        <v>553000</v>
      </c>
    </row>
    <row r="52" spans="1:8" ht="21">
      <c r="A52" s="61">
        <v>6</v>
      </c>
      <c r="B52" s="62" t="s">
        <v>346</v>
      </c>
      <c r="C52" s="97">
        <v>1336500</v>
      </c>
      <c r="D52" s="97">
        <v>0</v>
      </c>
      <c r="E52" s="97">
        <v>0</v>
      </c>
      <c r="F52" s="97">
        <f t="shared" si="2"/>
        <v>1336500</v>
      </c>
      <c r="G52" s="90">
        <v>0</v>
      </c>
      <c r="H52" s="91">
        <f t="shared" si="3"/>
        <v>1336500</v>
      </c>
    </row>
    <row r="53" spans="1:8" ht="21">
      <c r="A53" s="61">
        <v>7</v>
      </c>
      <c r="B53" s="62" t="s">
        <v>347</v>
      </c>
      <c r="C53" s="97">
        <v>95000</v>
      </c>
      <c r="D53" s="97">
        <v>0</v>
      </c>
      <c r="E53" s="97">
        <v>0</v>
      </c>
      <c r="F53" s="97">
        <f t="shared" si="2"/>
        <v>95000</v>
      </c>
      <c r="G53" s="90">
        <v>0</v>
      </c>
      <c r="H53" s="91">
        <f t="shared" si="3"/>
        <v>95000</v>
      </c>
    </row>
    <row r="54" spans="1:8" ht="21">
      <c r="A54" s="61">
        <v>8</v>
      </c>
      <c r="B54" s="62" t="s">
        <v>417</v>
      </c>
      <c r="C54" s="97">
        <v>160000</v>
      </c>
      <c r="D54" s="98">
        <v>0</v>
      </c>
      <c r="E54" s="99">
        <v>0</v>
      </c>
      <c r="F54" s="97">
        <f t="shared" si="2"/>
        <v>160000</v>
      </c>
      <c r="G54" s="90">
        <v>0</v>
      </c>
      <c r="H54" s="91">
        <f t="shared" si="3"/>
        <v>160000</v>
      </c>
    </row>
    <row r="55" spans="1:8" ht="21">
      <c r="A55" s="61">
        <v>9</v>
      </c>
      <c r="B55" s="62" t="s">
        <v>415</v>
      </c>
      <c r="C55" s="97">
        <v>219700</v>
      </c>
      <c r="D55" s="97">
        <v>0</v>
      </c>
      <c r="E55" s="97">
        <v>0</v>
      </c>
      <c r="F55" s="97">
        <f t="shared" si="2"/>
        <v>219700</v>
      </c>
      <c r="G55" s="90">
        <v>0</v>
      </c>
      <c r="H55" s="91">
        <f t="shared" si="3"/>
        <v>219700</v>
      </c>
    </row>
    <row r="56" spans="1:8" ht="21">
      <c r="A56" s="61">
        <v>10</v>
      </c>
      <c r="B56" s="63" t="s">
        <v>60</v>
      </c>
      <c r="C56" s="97">
        <v>479000</v>
      </c>
      <c r="D56" s="97">
        <v>0</v>
      </c>
      <c r="E56" s="97">
        <v>0</v>
      </c>
      <c r="F56" s="97">
        <f t="shared" si="2"/>
        <v>479000</v>
      </c>
      <c r="G56" s="90">
        <v>479000</v>
      </c>
      <c r="H56" s="91">
        <f t="shared" si="3"/>
        <v>0</v>
      </c>
    </row>
    <row r="57" spans="1:8" ht="21">
      <c r="A57" s="64" t="s">
        <v>305</v>
      </c>
      <c r="B57" s="60" t="s">
        <v>306</v>
      </c>
      <c r="C57" s="95"/>
      <c r="D57" s="97"/>
      <c r="E57" s="97"/>
      <c r="F57" s="97"/>
      <c r="G57" s="90">
        <v>0</v>
      </c>
      <c r="H57" s="91">
        <f t="shared" si="3"/>
        <v>0</v>
      </c>
    </row>
    <row r="58" spans="1:8" ht="21">
      <c r="A58" s="61">
        <v>1</v>
      </c>
      <c r="B58" s="62" t="s">
        <v>310</v>
      </c>
      <c r="C58" s="97">
        <v>4078100</v>
      </c>
      <c r="D58" s="97">
        <v>0</v>
      </c>
      <c r="E58" s="97">
        <v>0</v>
      </c>
      <c r="F58" s="97">
        <f>C58+D58-E58</f>
        <v>4078100</v>
      </c>
      <c r="G58" s="90">
        <v>0</v>
      </c>
      <c r="H58" s="91">
        <f t="shared" si="3"/>
        <v>4078100</v>
      </c>
    </row>
    <row r="59" spans="1:8" ht="21">
      <c r="A59" s="61">
        <v>2</v>
      </c>
      <c r="B59" s="62" t="s">
        <v>311</v>
      </c>
      <c r="C59" s="97"/>
      <c r="D59" s="97"/>
      <c r="E59" s="97"/>
      <c r="F59" s="97"/>
      <c r="G59" s="90"/>
      <c r="H59" s="91"/>
    </row>
    <row r="60" spans="1:8" ht="21">
      <c r="A60" s="61"/>
      <c r="B60" s="62" t="s">
        <v>312</v>
      </c>
      <c r="C60" s="97">
        <v>279651.25</v>
      </c>
      <c r="D60" s="97">
        <v>0</v>
      </c>
      <c r="E60" s="97">
        <v>0</v>
      </c>
      <c r="F60" s="97">
        <f aca="true" t="shared" si="4" ref="F60:F65">C60+D60-E60</f>
        <v>279651.25</v>
      </c>
      <c r="G60" s="90">
        <v>0</v>
      </c>
      <c r="H60" s="91">
        <f aca="true" t="shared" si="5" ref="H60:H65">F60-G60</f>
        <v>279651.25</v>
      </c>
    </row>
    <row r="61" spans="1:8" ht="21">
      <c r="A61" s="61"/>
      <c r="B61" s="62" t="s">
        <v>313</v>
      </c>
      <c r="C61" s="97">
        <v>1116089</v>
      </c>
      <c r="D61" s="97">
        <v>0</v>
      </c>
      <c r="E61" s="97">
        <v>0</v>
      </c>
      <c r="F61" s="97">
        <f t="shared" si="4"/>
        <v>1116089</v>
      </c>
      <c r="G61" s="90">
        <v>0</v>
      </c>
      <c r="H61" s="91">
        <f t="shared" si="5"/>
        <v>1116089</v>
      </c>
    </row>
    <row r="62" spans="1:8" ht="21">
      <c r="A62" s="61"/>
      <c r="B62" s="62" t="s">
        <v>348</v>
      </c>
      <c r="C62" s="97">
        <v>107000</v>
      </c>
      <c r="D62" s="97">
        <v>0</v>
      </c>
      <c r="E62" s="97">
        <v>0</v>
      </c>
      <c r="F62" s="97">
        <f t="shared" si="4"/>
        <v>107000</v>
      </c>
      <c r="G62" s="90">
        <v>0</v>
      </c>
      <c r="H62" s="91">
        <f t="shared" si="5"/>
        <v>107000</v>
      </c>
    </row>
    <row r="63" spans="1:8" ht="21">
      <c r="A63" s="61"/>
      <c r="B63" s="62" t="s">
        <v>349</v>
      </c>
      <c r="C63" s="97">
        <v>661500</v>
      </c>
      <c r="D63" s="97">
        <v>18600</v>
      </c>
      <c r="E63" s="97">
        <v>0</v>
      </c>
      <c r="F63" s="97">
        <f t="shared" si="4"/>
        <v>680100</v>
      </c>
      <c r="G63" s="90">
        <v>0</v>
      </c>
      <c r="H63" s="91">
        <f t="shared" si="5"/>
        <v>680100</v>
      </c>
    </row>
    <row r="64" spans="1:8" ht="21">
      <c r="A64" s="61"/>
      <c r="B64" s="62" t="s">
        <v>416</v>
      </c>
      <c r="C64" s="97">
        <v>234500</v>
      </c>
      <c r="D64" s="97">
        <v>0</v>
      </c>
      <c r="E64" s="97">
        <v>0</v>
      </c>
      <c r="F64" s="97">
        <f t="shared" si="4"/>
        <v>234500</v>
      </c>
      <c r="G64" s="90">
        <v>0</v>
      </c>
      <c r="H64" s="91">
        <f t="shared" si="5"/>
        <v>234500</v>
      </c>
    </row>
    <row r="65" spans="1:8" ht="21">
      <c r="A65" s="61">
        <v>3</v>
      </c>
      <c r="B65" s="62" t="s">
        <v>314</v>
      </c>
      <c r="C65" s="97">
        <v>4172443.6</v>
      </c>
      <c r="D65" s="97">
        <v>0</v>
      </c>
      <c r="E65" s="97">
        <v>0</v>
      </c>
      <c r="F65" s="97">
        <f t="shared" si="4"/>
        <v>4172443.6</v>
      </c>
      <c r="G65" s="90">
        <v>0</v>
      </c>
      <c r="H65" s="91">
        <f t="shared" si="5"/>
        <v>4172443.6</v>
      </c>
    </row>
    <row r="66" spans="1:8" ht="21">
      <c r="A66" s="61">
        <v>4</v>
      </c>
      <c r="B66" s="62" t="s">
        <v>420</v>
      </c>
      <c r="C66" s="97"/>
      <c r="D66" s="97"/>
      <c r="E66" s="97"/>
      <c r="F66" s="97"/>
      <c r="G66" s="90"/>
      <c r="H66" s="91"/>
    </row>
    <row r="67" spans="1:8" ht="21">
      <c r="A67" s="61"/>
      <c r="B67" s="62" t="s">
        <v>413</v>
      </c>
      <c r="C67" s="97">
        <v>80000</v>
      </c>
      <c r="D67" s="97">
        <v>0</v>
      </c>
      <c r="E67" s="97">
        <v>0</v>
      </c>
      <c r="F67" s="97">
        <f>C67+D67-E67</f>
        <v>80000</v>
      </c>
      <c r="G67" s="90">
        <v>0</v>
      </c>
      <c r="H67" s="91">
        <f>F67-G67</f>
        <v>80000</v>
      </c>
    </row>
    <row r="68" spans="1:8" ht="21.75" thickBot="1">
      <c r="A68" s="380" t="s">
        <v>315</v>
      </c>
      <c r="B68" s="380"/>
      <c r="C68" s="92">
        <f>SUM(C47:C67)</f>
        <v>17092563.85</v>
      </c>
      <c r="D68" s="92">
        <f>SUM(D47:D67)</f>
        <v>18600</v>
      </c>
      <c r="E68" s="92">
        <f>SUM(E47:E67)</f>
        <v>0</v>
      </c>
      <c r="F68" s="92">
        <f>SUM(F47:F67)</f>
        <v>17111163.85</v>
      </c>
      <c r="G68" s="93">
        <f>SUM(G46:G67)</f>
        <v>479000</v>
      </c>
      <c r="H68" s="94">
        <f>F68-G68</f>
        <v>16632163.850000001</v>
      </c>
    </row>
    <row r="69" ht="21.75" thickTop="1"/>
  </sheetData>
  <sheetProtection/>
  <mergeCells count="22">
    <mergeCell ref="A1:H1"/>
    <mergeCell ref="A2:H2"/>
    <mergeCell ref="A3:H3"/>
    <mergeCell ref="A5:B6"/>
    <mergeCell ref="C5:C6"/>
    <mergeCell ref="D5:D6"/>
    <mergeCell ref="A68:B68"/>
    <mergeCell ref="A44:B45"/>
    <mergeCell ref="C44:C45"/>
    <mergeCell ref="D44:D45"/>
    <mergeCell ref="E44:E45"/>
    <mergeCell ref="A40:H40"/>
    <mergeCell ref="F44:F45"/>
    <mergeCell ref="G44:G45"/>
    <mergeCell ref="H44:H45"/>
    <mergeCell ref="A41:H41"/>
    <mergeCell ref="A42:H42"/>
    <mergeCell ref="E5:E6"/>
    <mergeCell ref="F5:F6"/>
    <mergeCell ref="G5:G6"/>
    <mergeCell ref="H5:H6"/>
    <mergeCell ref="A29:B29"/>
  </mergeCells>
  <printOptions/>
  <pageMargins left="0.31496062992125984" right="0.31496062992125984" top="0.5905511811023623" bottom="0.1968503937007874" header="0.5118110236220472" footer="0.5118110236220472"/>
  <pageSetup horizontalDpi="600" verticalDpi="600" orientation="portrait" paperSize="9" scale="98" r:id="rId1"/>
  <headerFooter alignWithMargins="0">
    <oddHeader>&amp;R&amp;"TH SarabunPSK,ธรรมดา"&amp;14หมายเหตุ 1&amp;"AngsanaUPC,ธรรมดา"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H23"/>
  <sheetViews>
    <sheetView view="pageBreakPreview" zoomScaleSheetLayoutView="100" zoomScalePageLayoutView="0" workbookViewId="0" topLeftCell="A19">
      <selection activeCell="A1" sqref="A1:H23"/>
    </sheetView>
  </sheetViews>
  <sheetFormatPr defaultColWidth="9.140625" defaultRowHeight="23.25" customHeight="1"/>
  <cols>
    <col min="1" max="1" width="6.7109375" style="57" customWidth="1"/>
    <col min="2" max="2" width="8.7109375" style="57" customWidth="1"/>
    <col min="3" max="3" width="11.7109375" style="84" customWidth="1"/>
    <col min="4" max="4" width="53.7109375" style="1" customWidth="1"/>
    <col min="5" max="5" width="14.7109375" style="57" customWidth="1"/>
    <col min="6" max="6" width="11.7109375" style="1" customWidth="1"/>
    <col min="7" max="7" width="11.7109375" style="84" customWidth="1"/>
    <col min="8" max="8" width="14.7109375" style="57" customWidth="1"/>
    <col min="9" max="16384" width="9.140625" style="1" customWidth="1"/>
  </cols>
  <sheetData>
    <row r="1" spans="1:8" ht="23.25" customHeight="1">
      <c r="A1" s="382" t="s">
        <v>295</v>
      </c>
      <c r="B1" s="382"/>
      <c r="C1" s="382"/>
      <c r="D1" s="382"/>
      <c r="E1" s="382"/>
      <c r="F1" s="382"/>
      <c r="G1" s="382"/>
      <c r="H1" s="382"/>
    </row>
    <row r="2" spans="1:8" ht="23.25" customHeight="1">
      <c r="A2" s="382" t="s">
        <v>340</v>
      </c>
      <c r="B2" s="382"/>
      <c r="C2" s="382"/>
      <c r="D2" s="382"/>
      <c r="E2" s="382"/>
      <c r="F2" s="382"/>
      <c r="G2" s="382"/>
      <c r="H2" s="382"/>
    </row>
    <row r="3" spans="1:8" ht="23.25" customHeight="1">
      <c r="A3" s="382" t="s">
        <v>108</v>
      </c>
      <c r="B3" s="382"/>
      <c r="C3" s="382"/>
      <c r="D3" s="382"/>
      <c r="E3" s="382"/>
      <c r="F3" s="382"/>
      <c r="G3" s="382"/>
      <c r="H3" s="382"/>
    </row>
    <row r="5" spans="1:8" ht="23.25" customHeight="1">
      <c r="A5" s="7" t="s">
        <v>333</v>
      </c>
      <c r="B5" s="7" t="s">
        <v>323</v>
      </c>
      <c r="C5" s="65" t="s">
        <v>324</v>
      </c>
      <c r="D5" s="7" t="s">
        <v>325</v>
      </c>
      <c r="E5" s="7" t="s">
        <v>326</v>
      </c>
      <c r="F5" s="7" t="s">
        <v>339</v>
      </c>
      <c r="G5" s="65" t="s">
        <v>327</v>
      </c>
      <c r="H5" s="7" t="s">
        <v>322</v>
      </c>
    </row>
    <row r="6" spans="1:8" ht="23.25" customHeight="1">
      <c r="A6" s="66"/>
      <c r="B6" s="66"/>
      <c r="C6" s="67"/>
      <c r="D6" s="68" t="s">
        <v>15</v>
      </c>
      <c r="E6" s="69"/>
      <c r="F6" s="66"/>
      <c r="G6" s="67"/>
      <c r="H6" s="66"/>
    </row>
    <row r="7" spans="1:8" ht="23.25" customHeight="1">
      <c r="A7" s="70">
        <v>1</v>
      </c>
      <c r="B7" s="70" t="s">
        <v>109</v>
      </c>
      <c r="C7" s="71" t="s">
        <v>110</v>
      </c>
      <c r="D7" s="72" t="s">
        <v>111</v>
      </c>
      <c r="E7" s="73">
        <v>18600</v>
      </c>
      <c r="F7" s="71" t="s">
        <v>112</v>
      </c>
      <c r="G7" s="71" t="s">
        <v>112</v>
      </c>
      <c r="H7" s="70" t="s">
        <v>341</v>
      </c>
    </row>
    <row r="8" spans="1:8" ht="23.25" customHeight="1">
      <c r="A8" s="70"/>
      <c r="B8" s="70"/>
      <c r="C8" s="71"/>
      <c r="D8" s="72"/>
      <c r="E8" s="73"/>
      <c r="F8" s="71"/>
      <c r="G8" s="71"/>
      <c r="H8" s="70"/>
    </row>
    <row r="9" spans="1:8" ht="23.25" customHeight="1">
      <c r="A9" s="70"/>
      <c r="B9" s="70"/>
      <c r="C9" s="70"/>
      <c r="D9" s="74"/>
      <c r="E9" s="75"/>
      <c r="F9" s="76"/>
      <c r="G9" s="76"/>
      <c r="H9" s="71"/>
    </row>
    <row r="10" spans="1:8" ht="23.25" customHeight="1">
      <c r="A10" s="70"/>
      <c r="B10" s="70"/>
      <c r="C10" s="71"/>
      <c r="D10" s="72"/>
      <c r="E10" s="73"/>
      <c r="F10" s="76"/>
      <c r="G10" s="76"/>
      <c r="H10" s="71"/>
    </row>
    <row r="11" spans="1:8" ht="23.25" customHeight="1">
      <c r="A11" s="77"/>
      <c r="B11" s="77"/>
      <c r="C11" s="78"/>
      <c r="D11" s="79"/>
      <c r="E11" s="80"/>
      <c r="F11" s="77"/>
      <c r="G11" s="77"/>
      <c r="H11" s="77"/>
    </row>
    <row r="12" spans="1:8" ht="23.25" customHeight="1">
      <c r="A12" s="383" t="s">
        <v>315</v>
      </c>
      <c r="B12" s="384"/>
      <c r="C12" s="384"/>
      <c r="D12" s="385"/>
      <c r="E12" s="81">
        <f>SUM(E7:E11)</f>
        <v>18600</v>
      </c>
      <c r="F12" s="386"/>
      <c r="G12" s="387"/>
      <c r="H12" s="388"/>
    </row>
    <row r="23" spans="1:8" ht="23.25" customHeight="1">
      <c r="A23" s="82"/>
      <c r="B23" s="82"/>
      <c r="C23" s="83"/>
      <c r="D23" s="58"/>
      <c r="E23" s="82"/>
      <c r="F23" s="58"/>
      <c r="G23" s="83"/>
      <c r="H23" s="82"/>
    </row>
  </sheetData>
  <sheetProtection/>
  <mergeCells count="5">
    <mergeCell ref="A1:H1"/>
    <mergeCell ref="A2:H2"/>
    <mergeCell ref="A3:H3"/>
    <mergeCell ref="A12:D12"/>
    <mergeCell ref="F12:H12"/>
  </mergeCells>
  <printOptions horizontalCentered="1"/>
  <pageMargins left="0.590551181102362" right="0.590551181102362" top="0.65" bottom="0.45" header="0.511811023622047" footer="0.511811023622047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tabColor indexed="50"/>
  </sheetPr>
  <dimension ref="A1:D27"/>
  <sheetViews>
    <sheetView view="pageBreakPreview" zoomScaleSheetLayoutView="100" zoomScalePageLayoutView="0" workbookViewId="0" topLeftCell="A25">
      <selection activeCell="A1" sqref="A1:IV32"/>
    </sheetView>
  </sheetViews>
  <sheetFormatPr defaultColWidth="9.140625" defaultRowHeight="12.75"/>
  <cols>
    <col min="1" max="1" width="12.8515625" style="118" customWidth="1"/>
    <col min="2" max="2" width="37.00390625" style="118" customWidth="1"/>
    <col min="3" max="3" width="21.421875" style="118" customWidth="1"/>
    <col min="4" max="4" width="16.28125" style="118" customWidth="1"/>
    <col min="5" max="5" width="5.140625" style="1" customWidth="1"/>
    <col min="6" max="6" width="9.140625" style="1" customWidth="1"/>
    <col min="7" max="7" width="13.57421875" style="1" customWidth="1"/>
    <col min="8" max="16384" width="9.140625" style="1" customWidth="1"/>
  </cols>
  <sheetData>
    <row r="1" spans="1:4" ht="21">
      <c r="A1" s="348" t="s">
        <v>427</v>
      </c>
      <c r="B1" s="348"/>
      <c r="C1" s="348"/>
      <c r="D1" s="348"/>
    </row>
    <row r="2" spans="1:4" s="4" customFormat="1" ht="21">
      <c r="A2" s="58"/>
      <c r="B2" s="58"/>
      <c r="C2" s="58"/>
      <c r="D2" s="58"/>
    </row>
    <row r="3" spans="1:4" s="4" customFormat="1" ht="21">
      <c r="A3" s="122" t="s">
        <v>451</v>
      </c>
      <c r="B3" s="122"/>
      <c r="C3" s="122"/>
      <c r="D3" s="122"/>
    </row>
    <row r="4" spans="1:4" s="4" customFormat="1" ht="21">
      <c r="A4" s="123" t="s">
        <v>259</v>
      </c>
      <c r="B4" s="123"/>
      <c r="C4" s="123"/>
      <c r="D4" s="283">
        <v>16650</v>
      </c>
    </row>
    <row r="5" spans="1:4" s="4" customFormat="1" ht="21">
      <c r="A5" s="58" t="s">
        <v>289</v>
      </c>
      <c r="B5" s="58" t="s">
        <v>260</v>
      </c>
      <c r="C5" s="58" t="s">
        <v>316</v>
      </c>
      <c r="D5" s="101">
        <v>11851315.65</v>
      </c>
    </row>
    <row r="6" spans="1:4" s="4" customFormat="1" ht="21">
      <c r="A6" s="58"/>
      <c r="B6" s="58" t="s">
        <v>448</v>
      </c>
      <c r="C6" s="58" t="s">
        <v>316</v>
      </c>
      <c r="D6" s="101">
        <v>5852.75</v>
      </c>
    </row>
    <row r="7" spans="1:4" s="4" customFormat="1" ht="21">
      <c r="A7" s="58"/>
      <c r="B7" s="58" t="s">
        <v>462</v>
      </c>
      <c r="C7" s="58" t="s">
        <v>113</v>
      </c>
      <c r="D7" s="101">
        <v>1200488.44</v>
      </c>
    </row>
    <row r="8" spans="1:4" s="4" customFormat="1" ht="21">
      <c r="A8" s="58"/>
      <c r="B8" s="58" t="s">
        <v>463</v>
      </c>
      <c r="C8" s="58" t="s">
        <v>316</v>
      </c>
      <c r="D8" s="101">
        <v>2390207.03</v>
      </c>
    </row>
    <row r="9" spans="1:4" s="4" customFormat="1" ht="21">
      <c r="A9" s="58"/>
      <c r="B9" s="58" t="s">
        <v>464</v>
      </c>
      <c r="C9" s="58" t="s">
        <v>465</v>
      </c>
      <c r="D9" s="284">
        <v>8428.82</v>
      </c>
    </row>
    <row r="10" spans="1:4" s="4" customFormat="1" ht="21.75" thickBot="1">
      <c r="A10" s="58"/>
      <c r="B10" s="58"/>
      <c r="C10" s="108" t="s">
        <v>318</v>
      </c>
      <c r="D10" s="124">
        <f>SUM(D4:D9)</f>
        <v>15472942.69</v>
      </c>
    </row>
    <row r="11" spans="1:4" s="4" customFormat="1" ht="21.75" thickTop="1">
      <c r="A11" s="58"/>
      <c r="B11" s="58"/>
      <c r="C11" s="108"/>
      <c r="D11" s="125"/>
    </row>
    <row r="12" spans="1:4" s="4" customFormat="1" ht="21">
      <c r="A12" s="122" t="s">
        <v>450</v>
      </c>
      <c r="B12" s="122"/>
      <c r="C12" s="122"/>
      <c r="D12" s="122"/>
    </row>
    <row r="13" spans="1:4" ht="21">
      <c r="A13" s="58" t="s">
        <v>297</v>
      </c>
      <c r="B13" s="58" t="s">
        <v>58</v>
      </c>
      <c r="C13" s="58"/>
      <c r="D13" s="101">
        <v>10737.42</v>
      </c>
    </row>
    <row r="14" spans="1:4" ht="21">
      <c r="A14" s="58"/>
      <c r="B14" s="58" t="s">
        <v>317</v>
      </c>
      <c r="C14" s="58"/>
      <c r="D14" s="101">
        <v>635819</v>
      </c>
    </row>
    <row r="15" spans="1:4" ht="21">
      <c r="A15" s="58"/>
      <c r="B15" s="58" t="s">
        <v>59</v>
      </c>
      <c r="C15" s="58"/>
      <c r="D15" s="101">
        <v>17335.18</v>
      </c>
    </row>
    <row r="16" spans="1:4" ht="21">
      <c r="A16" s="58"/>
      <c r="B16" s="58" t="s">
        <v>449</v>
      </c>
      <c r="C16" s="58"/>
      <c r="D16" s="101">
        <v>3115</v>
      </c>
    </row>
    <row r="17" spans="1:4" ht="21">
      <c r="A17" s="58"/>
      <c r="B17" s="58"/>
      <c r="C17" s="58"/>
      <c r="D17" s="101"/>
    </row>
    <row r="18" spans="1:4" ht="21">
      <c r="A18" s="58"/>
      <c r="B18" s="58"/>
      <c r="C18" s="58"/>
      <c r="D18" s="106"/>
    </row>
    <row r="19" spans="1:4" ht="21.75" thickBot="1">
      <c r="A19" s="58"/>
      <c r="B19" s="58"/>
      <c r="C19" s="108" t="s">
        <v>318</v>
      </c>
      <c r="D19" s="124">
        <f>SUM(D13:D18)</f>
        <v>667006.6000000001</v>
      </c>
    </row>
    <row r="20" spans="1:4" ht="21.75" thickTop="1">
      <c r="A20" s="107"/>
      <c r="B20" s="126"/>
      <c r="C20" s="126"/>
      <c r="D20" s="101"/>
    </row>
    <row r="21" spans="1:4" ht="21">
      <c r="A21" s="122"/>
      <c r="B21" s="122"/>
      <c r="C21" s="82"/>
      <c r="D21" s="127"/>
    </row>
    <row r="22" spans="1:4" ht="21">
      <c r="A22" s="122"/>
      <c r="B22" s="122"/>
      <c r="C22" s="82"/>
      <c r="D22" s="127"/>
    </row>
    <row r="23" spans="1:4" ht="21">
      <c r="A23" s="122"/>
      <c r="B23" s="123"/>
      <c r="C23" s="82"/>
      <c r="D23" s="127"/>
    </row>
    <row r="24" spans="1:4" ht="21">
      <c r="A24" s="122"/>
      <c r="B24" s="123"/>
      <c r="C24" s="123"/>
      <c r="D24" s="127"/>
    </row>
    <row r="25" spans="1:4" ht="21">
      <c r="A25" s="122"/>
      <c r="B25" s="122"/>
      <c r="C25" s="108"/>
      <c r="D25" s="128"/>
    </row>
    <row r="26" spans="1:4" ht="21">
      <c r="A26" s="122"/>
      <c r="B26" s="122"/>
      <c r="C26" s="82"/>
      <c r="D26" s="127"/>
    </row>
    <row r="27" spans="1:4" ht="21">
      <c r="A27" s="58" t="s">
        <v>297</v>
      </c>
      <c r="B27" s="58"/>
      <c r="C27" s="58"/>
      <c r="D27" s="106"/>
    </row>
    <row r="51" ht="23.25" customHeight="1"/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G19"/>
  <sheetViews>
    <sheetView view="pageBreakPreview" zoomScaleSheetLayoutView="100" zoomScalePageLayoutView="0" workbookViewId="0" topLeftCell="A7">
      <selection activeCell="A2" sqref="A2:G2"/>
    </sheetView>
  </sheetViews>
  <sheetFormatPr defaultColWidth="9.140625" defaultRowHeight="12.75"/>
  <cols>
    <col min="1" max="1" width="3.8515625" style="119" customWidth="1"/>
    <col min="2" max="2" width="57.140625" style="118" customWidth="1"/>
    <col min="3" max="3" width="12.8515625" style="118" customWidth="1"/>
    <col min="4" max="4" width="12.57421875" style="118" customWidth="1"/>
    <col min="5" max="5" width="11.421875" style="118" customWidth="1"/>
    <col min="6" max="6" width="15.421875" style="118" customWidth="1"/>
    <col min="7" max="7" width="13.8515625" style="118" customWidth="1"/>
  </cols>
  <sheetData>
    <row r="1" spans="6:7" ht="21">
      <c r="F1" s="363" t="s">
        <v>640</v>
      </c>
      <c r="G1" s="363"/>
    </row>
    <row r="2" spans="1:7" s="129" customFormat="1" ht="18.75">
      <c r="A2" s="348" t="s">
        <v>256</v>
      </c>
      <c r="B2" s="348"/>
      <c r="C2" s="348"/>
      <c r="D2" s="348"/>
      <c r="E2" s="348"/>
      <c r="F2" s="348"/>
      <c r="G2" s="348"/>
    </row>
    <row r="3" spans="1:7" s="129" customFormat="1" ht="18.75">
      <c r="A3" s="348" t="s">
        <v>328</v>
      </c>
      <c r="B3" s="348"/>
      <c r="C3" s="348"/>
      <c r="D3" s="348"/>
      <c r="E3" s="348"/>
      <c r="F3" s="348"/>
      <c r="G3" s="348"/>
    </row>
    <row r="4" spans="1:7" s="129" customFormat="1" ht="18.75">
      <c r="A4" s="349" t="s">
        <v>466</v>
      </c>
      <c r="B4" s="349"/>
      <c r="C4" s="349"/>
      <c r="D4" s="349"/>
      <c r="E4" s="349"/>
      <c r="F4" s="349"/>
      <c r="G4" s="349"/>
    </row>
    <row r="5" spans="1:7" s="129" customFormat="1" ht="18.75">
      <c r="A5" s="359" t="s">
        <v>56</v>
      </c>
      <c r="B5" s="360"/>
      <c r="C5" s="391" t="s">
        <v>326</v>
      </c>
      <c r="D5" s="391"/>
      <c r="E5" s="392" t="s">
        <v>331</v>
      </c>
      <c r="F5" s="392" t="s">
        <v>332</v>
      </c>
      <c r="G5" s="392" t="s">
        <v>322</v>
      </c>
    </row>
    <row r="6" spans="1:7" s="129" customFormat="1" ht="18.75">
      <c r="A6" s="361"/>
      <c r="B6" s="362"/>
      <c r="C6" s="130" t="s">
        <v>329</v>
      </c>
      <c r="D6" s="130" t="s">
        <v>330</v>
      </c>
      <c r="E6" s="392"/>
      <c r="F6" s="392"/>
      <c r="G6" s="392"/>
    </row>
    <row r="7" spans="1:7" s="129" customFormat="1" ht="18.75">
      <c r="A7" s="393" t="s">
        <v>262</v>
      </c>
      <c r="B7" s="394"/>
      <c r="C7" s="302"/>
      <c r="D7" s="302"/>
      <c r="E7" s="302"/>
      <c r="F7" s="183"/>
      <c r="G7" s="180"/>
    </row>
    <row r="8" spans="1:7" s="129" customFormat="1" ht="18.75">
      <c r="A8" s="389" t="s">
        <v>447</v>
      </c>
      <c r="B8" s="390"/>
      <c r="C8" s="190"/>
      <c r="D8" s="190"/>
      <c r="E8" s="190"/>
      <c r="F8" s="131"/>
      <c r="G8" s="62"/>
    </row>
    <row r="9" spans="1:7" s="129" customFormat="1" ht="18.75">
      <c r="A9" s="271">
        <v>1</v>
      </c>
      <c r="B9" s="297" t="s">
        <v>570</v>
      </c>
      <c r="C9" s="190">
        <v>199000</v>
      </c>
      <c r="D9" s="190">
        <v>0</v>
      </c>
      <c r="E9" s="190">
        <v>0</v>
      </c>
      <c r="F9" s="131">
        <f aca="true" t="shared" si="0" ref="F9:F14">SUM(C9:E9)</f>
        <v>199000</v>
      </c>
      <c r="G9" s="62"/>
    </row>
    <row r="10" spans="1:7" s="129" customFormat="1" ht="18.75">
      <c r="A10" s="271">
        <v>2</v>
      </c>
      <c r="B10" s="297" t="s">
        <v>571</v>
      </c>
      <c r="C10" s="190">
        <v>144000</v>
      </c>
      <c r="D10" s="190">
        <v>0</v>
      </c>
      <c r="E10" s="190">
        <v>0</v>
      </c>
      <c r="F10" s="131">
        <f t="shared" si="0"/>
        <v>144000</v>
      </c>
      <c r="G10" s="62"/>
    </row>
    <row r="11" spans="1:7" s="129" customFormat="1" ht="18.75">
      <c r="A11" s="271">
        <v>3</v>
      </c>
      <c r="B11" s="297" t="s">
        <v>572</v>
      </c>
      <c r="C11" s="190">
        <v>238000</v>
      </c>
      <c r="D11" s="190">
        <v>0</v>
      </c>
      <c r="E11" s="190">
        <v>0</v>
      </c>
      <c r="F11" s="131">
        <f t="shared" si="0"/>
        <v>238000</v>
      </c>
      <c r="G11" s="62"/>
    </row>
    <row r="12" spans="1:7" s="129" customFormat="1" ht="18.75">
      <c r="A12" s="271">
        <v>4</v>
      </c>
      <c r="B12" s="297" t="s">
        <v>573</v>
      </c>
      <c r="C12" s="190">
        <v>309000</v>
      </c>
      <c r="D12" s="190">
        <v>0</v>
      </c>
      <c r="E12" s="190">
        <v>0</v>
      </c>
      <c r="F12" s="131">
        <f t="shared" si="0"/>
        <v>309000</v>
      </c>
      <c r="G12" s="62"/>
    </row>
    <row r="13" spans="1:7" s="129" customFormat="1" ht="18.75">
      <c r="A13" s="271">
        <v>5</v>
      </c>
      <c r="B13" s="297" t="s">
        <v>574</v>
      </c>
      <c r="C13" s="190">
        <v>153000</v>
      </c>
      <c r="D13" s="190">
        <v>0</v>
      </c>
      <c r="E13" s="190">
        <v>0</v>
      </c>
      <c r="F13" s="131">
        <f t="shared" si="0"/>
        <v>153000</v>
      </c>
      <c r="G13" s="62"/>
    </row>
    <row r="14" spans="1:7" s="129" customFormat="1" ht="18.75">
      <c r="A14" s="271">
        <v>6</v>
      </c>
      <c r="B14" s="297" t="s">
        <v>575</v>
      </c>
      <c r="C14" s="190">
        <v>345000</v>
      </c>
      <c r="D14" s="190">
        <v>0</v>
      </c>
      <c r="E14" s="190">
        <v>0</v>
      </c>
      <c r="F14" s="131">
        <f t="shared" si="0"/>
        <v>345000</v>
      </c>
      <c r="G14" s="62"/>
    </row>
    <row r="15" spans="1:7" s="129" customFormat="1" ht="18.75">
      <c r="A15" s="271"/>
      <c r="B15" s="297"/>
      <c r="C15" s="190"/>
      <c r="D15" s="190"/>
      <c r="E15" s="190"/>
      <c r="F15" s="131"/>
      <c r="G15" s="62"/>
    </row>
    <row r="16" spans="1:7" s="129" customFormat="1" ht="18.75">
      <c r="A16" s="271"/>
      <c r="B16" s="297"/>
      <c r="C16" s="190"/>
      <c r="D16" s="190"/>
      <c r="E16" s="190"/>
      <c r="F16" s="131"/>
      <c r="G16" s="62"/>
    </row>
    <row r="17" spans="1:7" s="129" customFormat="1" ht="18.75">
      <c r="A17" s="223"/>
      <c r="B17" s="303"/>
      <c r="C17" s="304"/>
      <c r="D17" s="304"/>
      <c r="E17" s="304"/>
      <c r="F17" s="206"/>
      <c r="G17" s="182"/>
    </row>
    <row r="18" spans="1:7" s="129" customFormat="1" ht="19.5" thickBot="1">
      <c r="A18" s="344" t="s">
        <v>318</v>
      </c>
      <c r="B18" s="345"/>
      <c r="C18" s="299">
        <f>SUM(C7:C17)</f>
        <v>1388000</v>
      </c>
      <c r="D18" s="299">
        <f>SUM(D7:D17)</f>
        <v>0</v>
      </c>
      <c r="E18" s="298">
        <f>SUM(E14:E17)</f>
        <v>0</v>
      </c>
      <c r="F18" s="299">
        <f>SUM(F7:F17)</f>
        <v>1388000</v>
      </c>
      <c r="G18" s="305"/>
    </row>
    <row r="19" spans="1:7" s="129" customFormat="1" ht="19.5" thickTop="1">
      <c r="A19" s="82"/>
      <c r="B19" s="58"/>
      <c r="C19" s="58"/>
      <c r="D19" s="58"/>
      <c r="E19" s="58"/>
      <c r="F19" s="58"/>
      <c r="G19" s="58"/>
    </row>
  </sheetData>
  <sheetProtection/>
  <mergeCells count="12">
    <mergeCell ref="F1:G1"/>
    <mergeCell ref="G5:G6"/>
    <mergeCell ref="A7:B7"/>
    <mergeCell ref="A8:B8"/>
    <mergeCell ref="A18:B18"/>
    <mergeCell ref="A2:G2"/>
    <mergeCell ref="A3:G3"/>
    <mergeCell ref="A4:G4"/>
    <mergeCell ref="A5:B6"/>
    <mergeCell ref="C5:D5"/>
    <mergeCell ref="E5:E6"/>
    <mergeCell ref="F5:F6"/>
  </mergeCells>
  <printOptions/>
  <pageMargins left="0.984251968503937" right="0.7480314960629921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Windows User</cp:lastModifiedBy>
  <cp:lastPrinted>2016-10-25T11:03:31Z</cp:lastPrinted>
  <dcterms:created xsi:type="dcterms:W3CDTF">2001-12-31T17:58:59Z</dcterms:created>
  <dcterms:modified xsi:type="dcterms:W3CDTF">2017-05-31T09:35:32Z</dcterms:modified>
  <cp:category/>
  <cp:version/>
  <cp:contentType/>
  <cp:contentStatus/>
</cp:coreProperties>
</file>